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<sst xmlns="http://schemas.openxmlformats.org/spreadsheetml/2006/main" count="951" uniqueCount="674">
  <si>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</si>
  <si>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</si>
  <si>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</si>
  <si>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</si>
  <si>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</si>
  <si>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</si>
  <si>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</si>
  <si>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</si>
  <si>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</si>
  <si>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</si>
  <si>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</si>
  <si>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</si>
  <si>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</si>
  <si>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</si>
  <si>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</si>
  <si>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</si>
  <si>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</si>
  <si>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</si>
  <si>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</si>
  <si>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</si>
  <si>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</si>
  <si>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</si>
  <si>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</si>
  <si>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</si>
  <si>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</si>
  <si>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</si>
  <si>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</si>
  <si>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</si>
  <si>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</si>
  <si>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</si>
  <si>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</si>
  <si>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</si>
  <si>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</si>
  <si>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</si>
  <si>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</si>
  <si>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</si>
  <si>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</si>
  <si>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</si>
  <si>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</si>
  <si>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</si>
  <si>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</si>
  <si>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</si>
  <si>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</si>
  <si>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</si>
  <si>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</si>
  <si>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</si>
  <si>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</si>
  <si>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</si>
  <si>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</si>
  <si>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</si>
  <si>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</si>
  <si>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</si>
  <si>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</si>
  <si>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</si>
  <si>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</si>
  <si>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</si>
  <si>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</si>
  <si>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</si>
  <si>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</si>
  <si>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</si>
  <si>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</si>
  <si>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</si>
  <si>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</si>
  <si>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</si>
  <si>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</si>
  <si>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</si>
  <si>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</si>
  <si>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</si>
  <si>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</si>
  <si>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</si>
  <si>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</si>
  <si>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</si>
  <si>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</si>
  <si>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</si>
  <si>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</si>
  <si>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</si>
  <si>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</si>
  <si>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</si>
  <si>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</si>
  <si>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</si>
  <si>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</si>
  <si>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</si>
  <si>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</si>
  <si>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</si>
  <si>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</si>
  <si>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</si>
  <si>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</si>
  <si>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</si>
  <si>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</si>
  <si>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</si>
  <si>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</si>
  <si>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</si>
  <si>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</si>
  <si>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</si>
  <si>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</si>
  <si>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</si>
  <si>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</si>
  <si>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</si>
  <si>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</si>
  <si>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</si>
  <si>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</si>
  <si>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</si>
  <si>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</si>
  <si>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</si>
  <si>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</si>
  <si>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</si>
  <si>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</si>
  <si>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</si>
  <si>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</si>
  <si>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</si>
  <si>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</si>
  <si>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</si>
  <si>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</si>
  <si>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</si>
  <si>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</si>
  <si>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</si>
  <si>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</si>
  <si>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</si>
  <si>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</si>
  <si>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</si>
  <si>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</si>
  <si>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</si>
  <si>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</si>
  <si>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</si>
  <si>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</si>
  <si>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</si>
  <si>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</si>
  <si>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</si>
  <si>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</si>
  <si>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</si>
  <si>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</si>
  <si>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</si>
  <si>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</si>
  <si>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</si>
  <si>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</si>
  <si>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</si>
  <si>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</si>
  <si>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</si>
  <si>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</si>
  <si>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</si>
  <si>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</si>
  <si>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</si>
  <si>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</si>
  <si>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</si>
  <si>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</si>
  <si>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</si>
  <si>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</si>
  <si>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</si>
  <si>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</si>
  <si>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</si>
  <si>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</si>
  <si>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</si>
  <si>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</si>
  <si>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</si>
  <si>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</si>
  <si>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</si>
  <si>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</si>
  <si>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</si>
  <si>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</si>
  <si>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</si>
  <si>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</si>
  <si>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</si>
  <si>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</si>
  <si>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</si>
  <si>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</si>
  <si>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</si>
  <si>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</si>
  <si>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</si>
  <si>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</si>
  <si>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</si>
  <si>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</si>
  <si>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</si>
  <si>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</si>
  <si>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</si>
  <si>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</si>
  <si>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</si>
  <si>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</si>
  <si>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</si>
  <si>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</si>
  <si>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</si>
  <si>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</si>
  <si>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</si>
  <si>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</si>
  <si>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</si>
  <si>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</si>
  <si>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</si>
  <si>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</si>
  <si>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</si>
  <si>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</si>
  <si>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</si>
  <si>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</si>
  <si>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</si>
  <si>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</si>
  <si>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</si>
  <si>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</si>
  <si>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</si>
  <si>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</si>
  <si>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</si>
  <si>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</si>
  <si>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</si>
  <si>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</si>
  <si>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</si>
  <si>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</si>
  <si>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</si>
  <si>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</si>
  <si>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</si>
  <si>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</si>
  <si>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</si>
  <si>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</si>
  <si>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</si>
  <si>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</si>
  <si>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</si>
  <si>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</si>
  <si>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</si>
  <si>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</si>
  <si>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</si>
  <si>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</si>
  <si>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</si>
  <si>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</si>
  <si>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</si>
  <si>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</si>
  <si>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</si>
  <si>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</si>
  <si>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</si>
  <si>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</si>
  <si>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</si>
  <si>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</si>
  <si>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</si>
  <si>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</si>
  <si>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</si>
  <si>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</si>
  <si>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</si>
  <si>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</si>
  <si>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</si>
  <si>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</si>
  <si>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</si>
  <si>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</si>
  <si>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</si>
  <si>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</si>
  <si>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</si>
  <si>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</si>
  <si>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</si>
  <si>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</si>
  <si>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</si>
  <si>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</si>
  <si>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</si>
  <si>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</si>
  <si>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</si>
  <si>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</si>
  <si>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</si>
  <si>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</si>
  <si>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</si>
  <si>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</si>
  <si>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</si>
  <si>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</si>
  <si>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</si>
  <si>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</si>
  <si>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</si>
  <si>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</si>
  <si>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</si>
  <si>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</si>
  <si>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</si>
  <si>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</si>
  <si>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</si>
  <si>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</si>
  <si>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</si>
  <si>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</si>
  <si>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</si>
  <si>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</si>
  <si>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</si>
  <si>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</si>
  <si>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</si>
  <si>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</si>
  <si>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</si>
  <si>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</si>
  <si>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</si>
  <si>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</si>
  <si>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</si>
  <si>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</si>
  <si>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</si>
  <si>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</si>
  <si>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</si>
  <si>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</si>
  <si>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</si>
  <si>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</si>
  <si>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</si>
  <si>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</si>
  <si>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</si>
  <si>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</si>
  <si>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</si>
  <si>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</si>
  <si>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</si>
  <si>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</si>
  <si>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</si>
  <si>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</si>
  <si>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</si>
  <si>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</si>
  <si>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</si>
  <si>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</si>
  <si>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</si>
  <si>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</si>
  <si>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</si>
  <si>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</si>
  <si>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</si>
  <si>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</si>
  <si>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</si>
  <si>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</si>
  <si>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</si>
  <si>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</si>
  <si>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</si>
  <si>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</si>
  <si>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</si>
  <si>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</si>
  <si>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</si>
  <si>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</si>
  <si>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</si>
  <si>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</si>
  <si>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</si>
  <si>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</si>
  <si>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</si>
  <si>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</si>
  <si>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</si>
  <si>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</si>
  <si>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</si>
  <si>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</si>
  <si>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</si>
  <si>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</si>
  <si>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</si>
  <si>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</si>
  <si>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</si>
  <si>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</si>
  <si>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</si>
  <si>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</si>
  <si>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</si>
  <si>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</si>
  <si>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</si>
  <si>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</si>
  <si>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</si>
  <si>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</si>
  <si>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</si>
  <si>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</si>
  <si>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</si>
  <si>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</si>
  <si>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</si>
  <si>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</si>
  <si>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</si>
  <si>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</si>
  <si>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</si>
  <si>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</si>
  <si>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</si>
  <si>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</si>
  <si>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</si>
  <si>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</si>
  <si>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</si>
  <si>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</si>
  <si>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</si>
  <si>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</si>
  <si>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</si>
  <si>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</si>
  <si>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</si>
  <si>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</si>
  <si>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</si>
  <si>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</si>
  <si>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</si>
  <si>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</si>
  <si>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</si>
  <si>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</si>
  <si>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</si>
  <si>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</si>
  <si>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</si>
  <si>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</si>
  <si>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</si>
  <si>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</si>
  <si>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</si>
  <si>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</si>
  <si>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</si>
  <si>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</si>
  <si>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</si>
  <si>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</si>
  <si>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</si>
  <si>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</si>
  <si>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</si>
  <si>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</si>
  <si>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</si>
  <si>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</si>
  <si>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</si>
  <si>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</si>
  <si>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</si>
  <si>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</si>
  <si>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</si>
  <si>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</si>
  <si>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</si>
  <si>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</si>
  <si>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</si>
  <si>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</si>
  <si>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</si>
  <si>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</si>
  <si>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</si>
  <si>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</si>
  <si>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</si>
  <si>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</si>
  <si>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</si>
  <si>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</si>
  <si>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</si>
  <si>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</si>
  <si>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</si>
  <si>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</si>
  <si>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</si>
  <si>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</si>
  <si>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</si>
  <si>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</si>
  <si>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</si>
  <si>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</si>
  <si>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</si>
  <si>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</si>
  <si>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</si>
  <si>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</si>
  <si>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</si>
  <si>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</si>
  <si>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</si>
  <si>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</si>
  <si>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</si>
  <si>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</si>
  <si>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</si>
  <si>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</si>
  <si>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</si>
  <si>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</si>
  <si>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</si>
  <si>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</si>
  <si>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</si>
  <si>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</si>
  <si>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</si>
  <si>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</si>
  <si>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</si>
  <si>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</si>
  <si>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</si>
  <si>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</si>
  <si>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</si>
  <si>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</si>
  <si>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</si>
  <si>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</si>
  <si>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</si>
  <si>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</si>
  <si>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</si>
  <si>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</si>
  <si>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</si>
  <si>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</si>
  <si>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</si>
  <si>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</si>
  <si>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</si>
  <si>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</si>
  <si>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</si>
  <si>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</si>
  <si>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</si>
  <si>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</si>
  <si>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</si>
  <si>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</si>
  <si>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</si>
  <si>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</si>
  <si>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</si>
  <si>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</si>
  <si>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</si>
  <si>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</si>
  <si>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</si>
  <si>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</si>
  <si>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</si>
  <si>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</si>
  <si>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</si>
  <si>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</si>
  <si>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</si>
  <si>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</si>
  <si>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</si>
  <si>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</si>
  <si>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</si>
  <si>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</si>
  <si>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</si>
  <si>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</si>
  <si>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</si>
  <si>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</si>
  <si>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</si>
  <si>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</si>
  <si>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</si>
  <si>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</si>
  <si>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</si>
  <si>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</si>
  <si>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</si>
  <si>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</si>
  <si>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</si>
  <si>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</si>
  <si>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</si>
  <si>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</si>
  <si>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</si>
  <si>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</si>
  <si>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</si>
  <si>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</si>
  <si>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</si>
  <si>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</si>
  <si>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</si>
  <si>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</si>
  <si>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</si>
  <si>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</si>
  <si>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</si>
  <si>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</si>
  <si>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</si>
  <si>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</si>
  <si>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</si>
  <si>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</si>
  <si>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</si>
  <si>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</si>
  <si>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</si>
  <si>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</si>
  <si>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</si>
  <si>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</si>
  <si>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</si>
  <si>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</si>
  <si>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</si>
  <si>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</si>
  <si>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</si>
  <si>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</si>
  <si>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</si>
  <si>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</si>
  <si>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</si>
  <si>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</si>
  <si>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</si>
  <si>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</si>
  <si>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</si>
  <si>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</si>
  <si>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</si>
  <si>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</si>
  <si>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</si>
  <si>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</si>
  <si>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</si>
  <si>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</si>
  <si>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</si>
  <si>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</si>
  <si>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</si>
  <si>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</si>
  <si>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</si>
  <si>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</si>
  <si>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</si>
  <si>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</si>
  <si>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</si>
  <si>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</si>
  <si>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</si>
  <si>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</si>
  <si>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</si>
  <si>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</si>
  <si>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</si>
  <si>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</si>
  <si>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</si>
  <si>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</si>
  <si>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</si>
  <si>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</si>
  <si>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</si>
  <si>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</si>
  <si>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</si>
  <si>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</si>
  <si>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</si>
  <si>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</si>
  <si>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</si>
  <si>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</si>
  <si>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</si>
  <si>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</si>
  <si>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</si>
  <si>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</si>
  <si>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</si>
  <si>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</si>
  <si>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</si>
  <si>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</si>
  <si>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</si>
  <si>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</si>
  <si>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</si>
  <si>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</si>
  <si>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</si>
  <si>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</si>
  <si>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</si>
  <si>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</si>
  <si>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</si>
  <si>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</si>
  <si>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</si>
  <si>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</si>
  <si>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</si>
  <si>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</si>
  <si>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</si>
  <si>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</si>
  <si>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</si>
  <si>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</si>
  <si>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</si>
  <si>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</si>
  <si>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</si>
  <si>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</si>
  <si>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</si>
  <si>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</si>
  <si>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</si>
  <si>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</si>
  <si>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</si>
  <si>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</si>
  <si>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</si>
  <si>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</si>
  <si>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</si>
  <si>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</si>
  <si>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</si>
  <si>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</si>
  <si>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</si>
  <si>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</si>
  <si>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</si>
  <si>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</si>
  <si>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</si>
  <si>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</si>
  <si>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</si>
  <si>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</si>
  <si>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</si>
  <si>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</si>
  <si>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</si>
  <si>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</si>
  <si>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</si>
  <si>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</si>
  <si>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</si>
  <si>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</si>
  <si>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</si>
  <si>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</si>
  <si>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</si>
  <si>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</si>
  <si>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</si>
  <si>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</si>
  <si>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</si>
  <si>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</si>
  <si>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</si>
  <si>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</si>
  <si>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</si>
  <si>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</si>
  <si>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</si>
  <si>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</si>
  <si>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</si>
  <si>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</si>
  <si>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</si>
  <si>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</si>
  <si>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</si>
  <si>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</si>
  <si>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</si>
  <si>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</si>
  <si>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</si>
  <si>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</si>
  <si>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</si>
  <si>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</si>
  <si>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</si>
  <si>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</si>
  <si>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</si>
  <si>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</si>
  <si>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</si>
  <si>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</si>
  <si>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</si>
  <si>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</si>
  <si>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</si>
  <si>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</si>
  <si>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</si>
  <si>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</si>
  <si>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</si>
  <si>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</si>
  <si>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</si>
  <si>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</si>
  <si>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</si>
  <si>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</si>
  <si>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</si>
  <si>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</si>
  <si>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</si>
  <si>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</si>
  <si>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</si>
  <si>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</si>
  <si>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</si>
  <si>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</si>
  <si>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</si>
  <si>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Apaseo el Grande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</si>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</sst>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ht="10.1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593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185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ht="10.15" x14ac:dyDescent="0.2">
      <c r="A26" s="94" t="s">
        <v>580</v>
      </c>
      <c r="B26" s="95" t="s">
        <v>343</v>
      </c>
    </row>
    <row r="27" spans="1:2" ht="10.15" x14ac:dyDescent="0.2">
      <c r="A27" s="94" t="s">
        <v>581</v>
      </c>
      <c r="B27" s="95" t="s">
        <v>360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636</v>
      </c>
    </row>
    <row r="41" spans="1:2" ht="10.9" thickBot="1" x14ac:dyDescent="0.25">
      <c r="A41" s="11"/>
      <c r="B41" s="12"/>
    </row>
    <row r="44" spans="1:2" ht="10.15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3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3729925.92</v>
      </c>
    </row>
    <row r="6" spans="1:3" ht="10.15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ht="10.15" x14ac:dyDescent="0.2">
      <c r="A18" s="70">
        <v>3.3</v>
      </c>
      <c r="B18" s="65" t="s">
        <v>535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82</v>
      </c>
      <c r="B20" s="73"/>
      <c r="C20" s="145">
        <f>C5+C7-C15</f>
        <v>3729925.92</v>
      </c>
    </row>
    <row r="22" spans="1:3" ht="10.15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ht="10.15" x14ac:dyDescent="0.2">
      <c r="A4" s="179" t="s">
        <v>626</v>
      </c>
      <c r="B4" s="180"/>
      <c r="C4" s="181"/>
    </row>
    <row r="5" spans="1:3" ht="10.15" x14ac:dyDescent="0.2">
      <c r="A5" s="84" t="s">
        <v>538</v>
      </c>
      <c r="B5" s="58"/>
      <c r="C5" s="149">
        <v>3506879.78</v>
      </c>
    </row>
    <row r="6" spans="1:3" ht="10.15" x14ac:dyDescent="0.2">
      <c r="A6" s="78"/>
      <c r="B6" s="60"/>
      <c r="C6" s="79"/>
    </row>
    <row r="7" spans="1:3" ht="10.15" x14ac:dyDescent="0.2">
      <c r="A7" s="68" t="s">
        <v>539</v>
      </c>
      <c r="B7" s="80"/>
      <c r="C7" s="146">
        <f>SUM(C8:C28)</f>
        <v>8004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8004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79233.429999999993</v>
      </c>
    </row>
    <row r="31" spans="1:3" x14ac:dyDescent="0.2">
      <c r="A31" s="90" t="s">
        <v>560</v>
      </c>
      <c r="B31" s="77" t="s">
        <v>441</v>
      </c>
      <c r="C31" s="150">
        <v>79233.429999999993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ht="10.15" x14ac:dyDescent="0.2">
      <c r="A37" s="90" t="s">
        <v>568</v>
      </c>
      <c r="B37" s="85" t="s">
        <v>569</v>
      </c>
      <c r="C37" s="152">
        <v>0</v>
      </c>
    </row>
    <row r="38" spans="1:3" ht="10.15" x14ac:dyDescent="0.2">
      <c r="A38" s="78"/>
      <c r="B38" s="81"/>
      <c r="C38" s="82"/>
    </row>
    <row r="39" spans="1:3" ht="10.15" x14ac:dyDescent="0.2">
      <c r="A39" s="83" t="s">
        <v>84</v>
      </c>
      <c r="B39" s="58"/>
      <c r="C39" s="145">
        <f>C5-C7+C30</f>
        <v>3578109.21</v>
      </c>
    </row>
    <row r="41" spans="1:3" ht="10.1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ht="10.15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15" x14ac:dyDescent="0.2">
      <c r="A8" s="43">
        <v>7000</v>
      </c>
      <c r="B8" s="44" t="s">
        <v>125</v>
      </c>
    </row>
    <row r="9" spans="1:10" ht="10.15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ht="10.15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ht="10.15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15" x14ac:dyDescent="0.2">
      <c r="A39" s="43">
        <v>8000</v>
      </c>
      <c r="B39" s="44" t="s">
        <v>97</v>
      </c>
    </row>
    <row r="40" spans="1:6" ht="10.15" x14ac:dyDescent="0.2">
      <c r="A40" s="29">
        <v>8110</v>
      </c>
      <c r="B40" s="29" t="s">
        <v>96</v>
      </c>
      <c r="C40" s="34">
        <v>0</v>
      </c>
      <c r="D40" s="34">
        <v>3729925.96</v>
      </c>
      <c r="E40" s="34">
        <v>-3729925.96</v>
      </c>
      <c r="F40" s="34">
        <f t="shared" si="0"/>
        <v>0</v>
      </c>
    </row>
    <row r="41" spans="1:6" ht="10.15" x14ac:dyDescent="0.2">
      <c r="A41" s="29">
        <v>8120</v>
      </c>
      <c r="B41" s="29" t="s">
        <v>95</v>
      </c>
      <c r="C41" s="34">
        <v>0</v>
      </c>
      <c r="D41" s="34">
        <v>3729925.96</v>
      </c>
      <c r="E41" s="34">
        <v>-3729925.96</v>
      </c>
      <c r="F41" s="34">
        <f t="shared" si="0"/>
        <v>0</v>
      </c>
    </row>
    <row r="42" spans="1:6" ht="10.15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ht="10.15" x14ac:dyDescent="0.2">
      <c r="A43" s="29">
        <v>8140</v>
      </c>
      <c r="B43" s="29" t="s">
        <v>93</v>
      </c>
      <c r="C43" s="34">
        <v>0</v>
      </c>
      <c r="D43" s="34">
        <v>3729925.92</v>
      </c>
      <c r="E43" s="34">
        <v>-3729925.92</v>
      </c>
      <c r="F43" s="34">
        <f t="shared" si="0"/>
        <v>0</v>
      </c>
    </row>
    <row r="44" spans="1:6" ht="10.15" x14ac:dyDescent="0.2">
      <c r="A44" s="29">
        <v>8150</v>
      </c>
      <c r="B44" s="29" t="s">
        <v>92</v>
      </c>
      <c r="C44" s="34">
        <v>0</v>
      </c>
      <c r="D44" s="34">
        <v>3729925.92</v>
      </c>
      <c r="E44" s="34">
        <v>-3729925.92</v>
      </c>
      <c r="F44" s="34">
        <f t="shared" si="0"/>
        <v>0</v>
      </c>
    </row>
    <row r="45" spans="1:6" ht="10.15" x14ac:dyDescent="0.2">
      <c r="A45" s="29">
        <v>8210</v>
      </c>
      <c r="B45" s="29" t="s">
        <v>91</v>
      </c>
      <c r="C45" s="34">
        <v>0</v>
      </c>
      <c r="D45" s="34">
        <v>3729925.96</v>
      </c>
      <c r="E45" s="34">
        <v>-3729925.96</v>
      </c>
      <c r="F45" s="34">
        <f t="shared" si="0"/>
        <v>0</v>
      </c>
    </row>
    <row r="46" spans="1:6" ht="10.15" x14ac:dyDescent="0.2">
      <c r="A46" s="29">
        <v>8220</v>
      </c>
      <c r="B46" s="29" t="s">
        <v>90</v>
      </c>
      <c r="C46" s="34">
        <v>0</v>
      </c>
      <c r="D46" s="34">
        <v>4847973.96</v>
      </c>
      <c r="E46" s="34">
        <v>-4847973.96</v>
      </c>
      <c r="F46" s="34">
        <f t="shared" si="0"/>
        <v>0</v>
      </c>
    </row>
    <row r="47" spans="1:6" ht="10.15" x14ac:dyDescent="0.2">
      <c r="A47" s="29">
        <v>8230</v>
      </c>
      <c r="B47" s="29" t="s">
        <v>89</v>
      </c>
      <c r="C47" s="34">
        <v>0</v>
      </c>
      <c r="D47" s="34">
        <v>1118048</v>
      </c>
      <c r="E47" s="34">
        <v>-1118048</v>
      </c>
      <c r="F47" s="34">
        <f t="shared" si="0"/>
        <v>0</v>
      </c>
    </row>
    <row r="48" spans="1:6" ht="10.15" x14ac:dyDescent="0.2">
      <c r="A48" s="29">
        <v>8240</v>
      </c>
      <c r="B48" s="29" t="s">
        <v>88</v>
      </c>
      <c r="C48" s="34">
        <v>0</v>
      </c>
      <c r="D48" s="34">
        <v>3506879.78</v>
      </c>
      <c r="E48" s="34">
        <v>-3506879.78</v>
      </c>
      <c r="F48" s="34">
        <f t="shared" si="0"/>
        <v>0</v>
      </c>
    </row>
    <row r="49" spans="1:6" ht="10.15" x14ac:dyDescent="0.2">
      <c r="A49" s="29">
        <v>8250</v>
      </c>
      <c r="B49" s="29" t="s">
        <v>87</v>
      </c>
      <c r="C49" s="34">
        <v>0</v>
      </c>
      <c r="D49" s="34">
        <v>3506879.78</v>
      </c>
      <c r="E49" s="34">
        <v>-3506879.78</v>
      </c>
      <c r="F49" s="34">
        <f t="shared" si="0"/>
        <v>0</v>
      </c>
    </row>
    <row r="50" spans="1:6" ht="10.15" x14ac:dyDescent="0.2">
      <c r="A50" s="29">
        <v>8260</v>
      </c>
      <c r="B50" s="29" t="s">
        <v>86</v>
      </c>
      <c r="C50" s="34">
        <v>0</v>
      </c>
      <c r="D50" s="34">
        <v>3506879.78</v>
      </c>
      <c r="E50" s="34">
        <v>-3506879.78</v>
      </c>
      <c r="F50" s="34">
        <f t="shared" si="0"/>
        <v>0</v>
      </c>
    </row>
    <row r="51" spans="1:6" ht="10.15" x14ac:dyDescent="0.2">
      <c r="A51" s="29">
        <v>8270</v>
      </c>
      <c r="B51" s="29" t="s">
        <v>85</v>
      </c>
      <c r="C51" s="34">
        <v>0</v>
      </c>
      <c r="D51" s="34">
        <v>3506879.78</v>
      </c>
      <c r="E51" s="34">
        <v>-3506879.78</v>
      </c>
      <c r="F51" s="34">
        <f t="shared" si="0"/>
        <v>0</v>
      </c>
    </row>
    <row r="53" spans="1:6" ht="10.15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ht="10.15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ht="10.15" x14ac:dyDescent="0.2">
      <c r="A25" s="120" t="s">
        <v>523</v>
      </c>
      <c r="B25" s="120"/>
      <c r="C25" s="120"/>
      <c r="D25" s="120"/>
    </row>
    <row r="26" spans="1:4" s="119" customFormat="1" ht="10.15" x14ac:dyDescent="0.2">
      <c r="A26" s="120" t="s">
        <v>524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3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ht="10.15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ht="10.15" x14ac:dyDescent="0.2">
      <c r="A10" s="22">
        <v>1121</v>
      </c>
      <c r="B10" s="20" t="s">
        <v>199</v>
      </c>
      <c r="C10" s="24">
        <v>0</v>
      </c>
    </row>
    <row r="11" spans="1:8" ht="10.15" x14ac:dyDescent="0.2">
      <c r="A11" s="22">
        <v>1211</v>
      </c>
      <c r="B11" s="20" t="s">
        <v>200</v>
      </c>
      <c r="C11" s="24">
        <v>0</v>
      </c>
    </row>
    <row r="13" spans="1:8" ht="10.15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x14ac:dyDescent="0.2">
      <c r="A15" s="22">
        <v>1122</v>
      </c>
      <c r="B15" s="20" t="s">
        <v>201</v>
      </c>
      <c r="C15" s="24">
        <v>68489</v>
      </c>
      <c r="D15" s="24">
        <v>68489</v>
      </c>
      <c r="E15" s="24">
        <v>68489</v>
      </c>
      <c r="F15" s="24">
        <v>68489</v>
      </c>
      <c r="G15" s="24">
        <v>65372</v>
      </c>
    </row>
    <row r="16" spans="1:8" ht="10.15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6000</v>
      </c>
      <c r="D21" s="24">
        <v>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15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15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227</v>
      </c>
      <c r="C50" s="24">
        <v>0</v>
      </c>
    </row>
    <row r="52" spans="1:9" ht="10.15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ht="10.15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ht="10.15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110336.59</v>
      </c>
      <c r="D62" s="24">
        <f t="shared" ref="D62:E62" si="0">SUM(D63:D70)</f>
        <v>79043.48000000001</v>
      </c>
      <c r="E62" s="24">
        <f t="shared" si="0"/>
        <v>-42767.57</v>
      </c>
    </row>
    <row r="63" spans="1:9" x14ac:dyDescent="0.2">
      <c r="A63" s="22">
        <v>1241</v>
      </c>
      <c r="B63" s="20" t="s">
        <v>239</v>
      </c>
      <c r="C63" s="24">
        <v>63151.25</v>
      </c>
      <c r="D63" s="24">
        <v>54830.94</v>
      </c>
      <c r="E63" s="24">
        <v>-34220.03</v>
      </c>
    </row>
    <row r="64" spans="1:9" x14ac:dyDescent="0.2">
      <c r="A64" s="22">
        <v>1242</v>
      </c>
      <c r="B64" s="20" t="s">
        <v>240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47185.34</v>
      </c>
      <c r="D68" s="24">
        <v>24212.54</v>
      </c>
      <c r="E68" s="24">
        <v>-8547.5400000000009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1899.51</v>
      </c>
      <c r="D74" s="24">
        <f>SUM(D75:D79)</f>
        <v>189.95</v>
      </c>
      <c r="E74" s="24">
        <f>SUM(E75:E79)</f>
        <v>1297.99</v>
      </c>
    </row>
    <row r="75" spans="1:9" x14ac:dyDescent="0.2">
      <c r="A75" s="22">
        <v>1251</v>
      </c>
      <c r="B75" s="20" t="s">
        <v>249</v>
      </c>
      <c r="C75" s="24">
        <v>1899.51</v>
      </c>
      <c r="D75" s="24">
        <v>189.95</v>
      </c>
      <c r="E75" s="24">
        <v>1297.99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-33820.6</v>
      </c>
      <c r="D110" s="24">
        <f>SUM(D111:D119)</f>
        <v>-33820.6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-41824.6</v>
      </c>
      <c r="D117" s="24">
        <f t="shared" si="1"/>
        <v>-41824.6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8004</v>
      </c>
      <c r="D119" s="24">
        <f t="shared" si="1"/>
        <v>8004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ht="10.15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3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3">
      <c r="A3" s="167" t="s">
        <v>673</v>
      </c>
      <c r="B3" s="167"/>
      <c r="C3" s="167"/>
      <c r="D3" s="14" t="s">
        <v>619</v>
      </c>
      <c r="E3" s="25">
        <v>4</v>
      </c>
    </row>
    <row r="4" spans="1:5" ht="10.15" x14ac:dyDescent="0.2">
      <c r="A4" s="18" t="s">
        <v>196</v>
      </c>
      <c r="B4" s="19"/>
      <c r="C4" s="19"/>
      <c r="D4" s="19"/>
      <c r="E4" s="19"/>
    </row>
    <row r="6" spans="1:5" ht="10.1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ht="10.15" x14ac:dyDescent="0.2">
      <c r="A8" s="50">
        <v>4100</v>
      </c>
      <c r="B8" s="51" t="s">
        <v>306</v>
      </c>
      <c r="C8" s="55">
        <f>SUM(C9+C19+C25+C28+C34+C37+C46)</f>
        <v>0</v>
      </c>
      <c r="D8" s="92"/>
      <c r="E8" s="49"/>
    </row>
    <row r="9" spans="1:5" ht="10.1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3729925.92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3729925.92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3729925.92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3578109.2100000004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3049907.25</v>
      </c>
      <c r="D99" s="57">
        <f>C99/$C$98</f>
        <v>0.85237958681535031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2602854.2400000002</v>
      </c>
      <c r="D100" s="57">
        <f t="shared" ref="D100:D163" si="0">C100/$C$98</f>
        <v>0.72743845624544257</v>
      </c>
      <c r="E100" s="56"/>
    </row>
    <row r="101" spans="1:5" x14ac:dyDescent="0.2">
      <c r="A101" s="54">
        <v>5111</v>
      </c>
      <c r="B101" s="51" t="s">
        <v>363</v>
      </c>
      <c r="C101" s="55">
        <v>1406388.12</v>
      </c>
      <c r="D101" s="57">
        <f t="shared" si="0"/>
        <v>0.39305343617502381</v>
      </c>
      <c r="E101" s="56"/>
    </row>
    <row r="102" spans="1:5" x14ac:dyDescent="0.2">
      <c r="A102" s="54">
        <v>5112</v>
      </c>
      <c r="B102" s="51" t="s">
        <v>364</v>
      </c>
      <c r="C102" s="55">
        <v>154464</v>
      </c>
      <c r="D102" s="57">
        <f t="shared" si="0"/>
        <v>4.3169168668275491E-2</v>
      </c>
      <c r="E102" s="56"/>
    </row>
    <row r="103" spans="1:5" x14ac:dyDescent="0.2">
      <c r="A103" s="54">
        <v>5113</v>
      </c>
      <c r="B103" s="51" t="s">
        <v>365</v>
      </c>
      <c r="C103" s="55">
        <v>267398.37</v>
      </c>
      <c r="D103" s="57">
        <f t="shared" si="0"/>
        <v>7.4731751969079774E-2</v>
      </c>
      <c r="E103" s="56"/>
    </row>
    <row r="104" spans="1:5" x14ac:dyDescent="0.2">
      <c r="A104" s="54">
        <v>5114</v>
      </c>
      <c r="B104" s="51" t="s">
        <v>366</v>
      </c>
      <c r="C104" s="55">
        <v>215813.11</v>
      </c>
      <c r="D104" s="57">
        <f t="shared" si="0"/>
        <v>6.0314847125641523E-2</v>
      </c>
      <c r="E104" s="56"/>
    </row>
    <row r="105" spans="1:5" x14ac:dyDescent="0.2">
      <c r="A105" s="54">
        <v>5115</v>
      </c>
      <c r="B105" s="51" t="s">
        <v>367</v>
      </c>
      <c r="C105" s="55">
        <v>206640.64000000001</v>
      </c>
      <c r="D105" s="57">
        <f t="shared" si="0"/>
        <v>5.7751350747620132E-2</v>
      </c>
      <c r="E105" s="56"/>
    </row>
    <row r="106" spans="1:5" x14ac:dyDescent="0.2">
      <c r="A106" s="54">
        <v>5116</v>
      </c>
      <c r="B106" s="51" t="s">
        <v>368</v>
      </c>
      <c r="C106" s="55">
        <v>352150</v>
      </c>
      <c r="D106" s="57">
        <f t="shared" si="0"/>
        <v>9.8417901559801735E-2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294282.38</v>
      </c>
      <c r="D107" s="57">
        <f t="shared" si="0"/>
        <v>8.2245220234627769E-2</v>
      </c>
      <c r="E107" s="56"/>
    </row>
    <row r="108" spans="1:5" x14ac:dyDescent="0.2">
      <c r="A108" s="54">
        <v>5121</v>
      </c>
      <c r="B108" s="51" t="s">
        <v>370</v>
      </c>
      <c r="C108" s="55">
        <v>15571.37</v>
      </c>
      <c r="D108" s="57">
        <f t="shared" si="0"/>
        <v>4.351843134491694E-3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85560.76</v>
      </c>
      <c r="D111" s="57">
        <f t="shared" si="0"/>
        <v>2.3912282990378592E-2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109512.1</v>
      </c>
      <c r="D113" s="57">
        <f t="shared" si="0"/>
        <v>3.0606136809334557E-2</v>
      </c>
      <c r="E113" s="56"/>
    </row>
    <row r="114" spans="1:5" x14ac:dyDescent="0.2">
      <c r="A114" s="54">
        <v>5127</v>
      </c>
      <c r="B114" s="51" t="s">
        <v>376</v>
      </c>
      <c r="C114" s="55">
        <v>63088.4</v>
      </c>
      <c r="D114" s="57">
        <f t="shared" si="0"/>
        <v>1.763177038411301E-2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20549.75</v>
      </c>
      <c r="D116" s="57">
        <f t="shared" si="0"/>
        <v>5.7431869163099124E-3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152770.63</v>
      </c>
      <c r="D117" s="57">
        <f t="shared" si="0"/>
        <v>4.269591033528012E-2</v>
      </c>
      <c r="E117" s="56"/>
    </row>
    <row r="118" spans="1:5" x14ac:dyDescent="0.2">
      <c r="A118" s="54">
        <v>5131</v>
      </c>
      <c r="B118" s="51" t="s">
        <v>380</v>
      </c>
      <c r="C118" s="55">
        <v>5258</v>
      </c>
      <c r="D118" s="57">
        <f t="shared" si="0"/>
        <v>1.4694912009127858E-3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19267.21</v>
      </c>
      <c r="D121" s="57">
        <f t="shared" si="0"/>
        <v>5.3847462079001209E-3</v>
      </c>
      <c r="E121" s="56"/>
    </row>
    <row r="122" spans="1:5" x14ac:dyDescent="0.2">
      <c r="A122" s="54">
        <v>5135</v>
      </c>
      <c r="B122" s="51" t="s">
        <v>384</v>
      </c>
      <c r="C122" s="55">
        <v>80144.92</v>
      </c>
      <c r="D122" s="57">
        <f t="shared" si="0"/>
        <v>2.2398679105716839E-2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48100.5</v>
      </c>
      <c r="D126" s="57">
        <f t="shared" si="0"/>
        <v>1.3442993820750372E-2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448968.53</v>
      </c>
      <c r="D127" s="57">
        <f t="shared" si="0"/>
        <v>0.12547647476640322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448968.53</v>
      </c>
      <c r="D137" s="57">
        <f t="shared" si="0"/>
        <v>0.12547647476640322</v>
      </c>
      <c r="E137" s="56"/>
    </row>
    <row r="138" spans="1:5" x14ac:dyDescent="0.2">
      <c r="A138" s="54">
        <v>5241</v>
      </c>
      <c r="B138" s="51" t="s">
        <v>398</v>
      </c>
      <c r="C138" s="55">
        <v>439968.53</v>
      </c>
      <c r="D138" s="57">
        <f t="shared" si="0"/>
        <v>0.1229611798237986</v>
      </c>
      <c r="E138" s="56"/>
    </row>
    <row r="139" spans="1:5" x14ac:dyDescent="0.2">
      <c r="A139" s="54">
        <v>5242</v>
      </c>
      <c r="B139" s="51" t="s">
        <v>399</v>
      </c>
      <c r="C139" s="55">
        <v>9000</v>
      </c>
      <c r="D139" s="57">
        <f t="shared" si="0"/>
        <v>2.5152949426046163E-3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79233.429999999993</v>
      </c>
      <c r="D185" s="57">
        <f t="shared" si="1"/>
        <v>2.2143938418246318E-2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79233.429999999993</v>
      </c>
      <c r="D186" s="57">
        <f t="shared" si="1"/>
        <v>2.2143938418246318E-2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79043.48</v>
      </c>
      <c r="D191" s="57">
        <f t="shared" si="1"/>
        <v>2.2090851721096569E-2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189.95</v>
      </c>
      <c r="D193" s="57">
        <f t="shared" si="1"/>
        <v>5.3086697149749651E-5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ht="10.15" x14ac:dyDescent="0.2">
      <c r="A8" s="33">
        <v>3110</v>
      </c>
      <c r="B8" s="29" t="s">
        <v>336</v>
      </c>
      <c r="C8" s="34">
        <v>0</v>
      </c>
    </row>
    <row r="9" spans="1:5" ht="10.1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15" x14ac:dyDescent="0.2">
      <c r="A12" s="31" t="s">
        <v>176</v>
      </c>
      <c r="B12" s="31"/>
      <c r="C12" s="31"/>
      <c r="D12" s="31"/>
      <c r="E12" s="31"/>
    </row>
    <row r="13" spans="1:5" ht="10.1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ht="10.15" x14ac:dyDescent="0.2">
      <c r="A14" s="33">
        <v>3210</v>
      </c>
      <c r="B14" s="29" t="s">
        <v>472</v>
      </c>
      <c r="C14" s="34">
        <v>151816.71</v>
      </c>
    </row>
    <row r="15" spans="1:5" ht="10.15" x14ac:dyDescent="0.2">
      <c r="A15" s="33">
        <v>3220</v>
      </c>
      <c r="B15" s="29" t="s">
        <v>473</v>
      </c>
      <c r="C15" s="34">
        <v>670205.37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ht="10.15" x14ac:dyDescent="0.2">
      <c r="A21" s="33">
        <v>3240</v>
      </c>
      <c r="B21" s="29" t="s">
        <v>479</v>
      </c>
      <c r="C21" s="34">
        <f>SUM(C22:C24)</f>
        <v>0</v>
      </c>
    </row>
    <row r="22" spans="1:3" ht="10.15" x14ac:dyDescent="0.2">
      <c r="A22" s="33">
        <v>3241</v>
      </c>
      <c r="B22" s="29" t="s">
        <v>480</v>
      </c>
      <c r="C22" s="34">
        <v>0</v>
      </c>
    </row>
    <row r="23" spans="1:3" ht="10.15" x14ac:dyDescent="0.2">
      <c r="A23" s="33">
        <v>3242</v>
      </c>
      <c r="B23" s="29" t="s">
        <v>481</v>
      </c>
      <c r="C23" s="34">
        <v>0</v>
      </c>
    </row>
    <row r="24" spans="1:3" ht="10.15" x14ac:dyDescent="0.2">
      <c r="A24" s="33">
        <v>3243</v>
      </c>
      <c r="B24" s="29" t="s">
        <v>482</v>
      </c>
      <c r="C24" s="34">
        <v>0</v>
      </c>
    </row>
    <row r="25" spans="1:3" ht="10.15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ht="10.15" x14ac:dyDescent="0.2">
      <c r="A27" s="33">
        <v>3252</v>
      </c>
      <c r="B27" s="29" t="s">
        <v>485</v>
      </c>
      <c r="C27" s="34">
        <v>0</v>
      </c>
    </row>
    <row r="29" spans="1:3" ht="10.15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3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3">
      <c r="A3" s="171" t="s">
        <v>673</v>
      </c>
      <c r="B3" s="171"/>
      <c r="C3" s="171"/>
      <c r="D3" s="27" t="s">
        <v>619</v>
      </c>
      <c r="E3" s="28">
        <v>4</v>
      </c>
    </row>
    <row r="4" spans="1:5" ht="10.15" x14ac:dyDescent="0.2">
      <c r="A4" s="30" t="s">
        <v>196</v>
      </c>
      <c r="B4" s="31"/>
      <c r="C4" s="31"/>
      <c r="D4" s="31"/>
      <c r="E4" s="31"/>
    </row>
    <row r="6" spans="1:5" ht="10.15" x14ac:dyDescent="0.2">
      <c r="A6" s="31" t="s">
        <v>177</v>
      </c>
      <c r="B6" s="31"/>
      <c r="C6" s="31"/>
      <c r="D6" s="31"/>
      <c r="E6" s="31"/>
    </row>
    <row r="7" spans="1:5" ht="10.1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ht="10.1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ht="10.15" x14ac:dyDescent="0.2">
      <c r="A10" s="33">
        <v>1113</v>
      </c>
      <c r="B10" s="29" t="s">
        <v>488</v>
      </c>
      <c r="C10" s="34">
        <v>645541.93999999994</v>
      </c>
      <c r="D10" s="34">
        <v>463105.07</v>
      </c>
    </row>
    <row r="11" spans="1:5" ht="10.1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639</v>
      </c>
      <c r="C15" s="135">
        <f>SUM(C8:C14)</f>
        <v>645541.93999999994</v>
      </c>
      <c r="D15" s="135">
        <f>SUM(D8:D14)</f>
        <v>463105.07</v>
      </c>
    </row>
    <row r="18" spans="1:5" ht="10.1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ht="10.1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238</v>
      </c>
      <c r="C28" s="135">
        <f>SUM(C29:C36)</f>
        <v>8004</v>
      </c>
      <c r="D28" s="135">
        <f>SUM(D29:D36)</f>
        <v>8004</v>
      </c>
      <c r="E28" s="130"/>
    </row>
    <row r="29" spans="1:5" x14ac:dyDescent="0.2">
      <c r="A29" s="33">
        <v>1241</v>
      </c>
      <c r="B29" s="29" t="s">
        <v>239</v>
      </c>
      <c r="C29" s="34">
        <v>8004</v>
      </c>
      <c r="D29" s="132">
        <v>8004</v>
      </c>
      <c r="E29" s="130"/>
    </row>
    <row r="30" spans="1:5" ht="10.1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8004</v>
      </c>
      <c r="D43" s="135">
        <f>D20+D28+D37</f>
        <v>8004</v>
      </c>
    </row>
    <row r="44" spans="1:5" s="130" customFormat="1" ht="10.15" x14ac:dyDescent="0.2"/>
    <row r="45" spans="1:5" ht="10.15" x14ac:dyDescent="0.2">
      <c r="A45" s="31" t="s">
        <v>186</v>
      </c>
      <c r="B45" s="31"/>
      <c r="C45" s="31"/>
      <c r="D45" s="31"/>
      <c r="E45" s="31"/>
    </row>
    <row r="46" spans="1:5" ht="10.1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ht="10.15" x14ac:dyDescent="0.2">
      <c r="A47" s="133">
        <v>3210</v>
      </c>
      <c r="B47" s="134" t="s">
        <v>641</v>
      </c>
      <c r="C47" s="135">
        <v>151816.71</v>
      </c>
      <c r="D47" s="135">
        <v>52643.11</v>
      </c>
    </row>
    <row r="48" spans="1:5" ht="10.15" x14ac:dyDescent="0.2">
      <c r="A48" s="131"/>
      <c r="B48" s="136" t="s">
        <v>629</v>
      </c>
      <c r="C48" s="135">
        <f>C51+C63+C95+C98+C49</f>
        <v>79233.429999999993</v>
      </c>
      <c r="D48" s="135">
        <f>D51+D63+D95+D98+D49</f>
        <v>0</v>
      </c>
    </row>
    <row r="49" spans="1:4" s="130" customFormat="1" ht="10.15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79233.429999999993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79233.429999999993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79043.48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189.95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231050.13999999998</v>
      </c>
      <c r="D126" s="135">
        <f>D47+D48+D104-D110-D113</f>
        <v>52643.11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ht="10.15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2023-01-20T14:06:50Z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