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<sst xmlns="http://schemas.openxmlformats.org/spreadsheetml/2006/main" count="984" uniqueCount="670">
  <si>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</si>
  <si>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</si>
  <si>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</si>
  <si>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</si>
  <si>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</si>
  <si>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</si>
  <si>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</si>
  <si>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</si>
  <si>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</si>
  <si>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</si>
  <si>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</si>
  <si>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</si>
  <si>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</si>
  <si>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</si>
  <si>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</si>
  <si>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</si>
  <si>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</si>
  <si>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</si>
  <si>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</si>
  <si>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</si>
  <si>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</si>
  <si>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</si>
  <si>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</si>
  <si>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</si>
  <si>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</si>
  <si>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</si>
  <si>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</si>
  <si>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</si>
  <si>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</si>
  <si>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</si>
  <si>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</si>
  <si>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</si>
  <si>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</si>
  <si>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</si>
  <si>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</si>
  <si>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</si>
  <si>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</si>
  <si>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</si>
  <si>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</si>
  <si>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</si>
  <si>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</si>
  <si>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</si>
  <si>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</si>
  <si>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</si>
  <si>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</si>
  <si>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</si>
  <si>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</si>
  <si>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</si>
  <si>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</si>
  <si>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</si>
  <si>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</si>
  <si>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</si>
  <si>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</si>
  <si>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</si>
  <si>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</si>
  <si>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</si>
  <si>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</si>
  <si>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</si>
  <si>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</si>
  <si>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</si>
  <si>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</si>
  <si>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</si>
  <si>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</si>
  <si>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</si>
  <si>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</si>
  <si>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</si>
  <si>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</si>
  <si>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</si>
  <si>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</si>
  <si>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</si>
  <si>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</si>
  <si>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</si>
  <si>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</si>
  <si>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</si>
  <si>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</si>
  <si>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</si>
  <si>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</si>
  <si>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</si>
  <si>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</si>
  <si>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</si>
  <si>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</si>
  <si>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</si>
  <si>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</si>
  <si>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</si>
  <si>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</si>
  <si>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</si>
  <si>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</si>
  <si>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</si>
  <si>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</si>
  <si>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</si>
  <si>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</si>
  <si>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</si>
  <si>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</si>
  <si>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</si>
  <si>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</si>
  <si>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</si>
  <si>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</si>
  <si>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</si>
  <si>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</si>
  <si>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</si>
  <si>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</si>
  <si>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</si>
  <si>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</si>
  <si>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</si>
  <si>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</si>
  <si>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</si>
  <si>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</si>
  <si>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</si>
  <si>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</si>
  <si>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</si>
  <si>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</si>
  <si>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</si>
  <si>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</si>
  <si>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</si>
  <si>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</si>
  <si>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</si>
  <si>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</si>
  <si>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</si>
  <si>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</si>
  <si>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</si>
  <si>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</si>
  <si>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</si>
  <si>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</si>
  <si>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</si>
  <si>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</si>
  <si>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</si>
  <si>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</si>
  <si>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</si>
  <si>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</si>
  <si>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</si>
  <si>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</si>
  <si>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</si>
  <si>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</si>
  <si>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</si>
  <si>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</si>
  <si>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</si>
  <si>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</si>
  <si>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</si>
  <si>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</si>
  <si>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</si>
  <si>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</si>
  <si>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</si>
  <si>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</si>
  <si>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</si>
  <si>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</si>
  <si>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</si>
  <si>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</si>
  <si>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</si>
  <si>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</si>
  <si>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</si>
  <si>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</si>
  <si>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</si>
  <si>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</si>
  <si>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</si>
  <si>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</si>
  <si>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</si>
  <si>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</si>
  <si>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</si>
  <si>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</si>
  <si>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</si>
  <si>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</si>
  <si>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</si>
  <si>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</si>
  <si>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</si>
  <si>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</si>
  <si>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</si>
  <si>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</si>
  <si>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</si>
  <si>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</si>
  <si>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</si>
  <si>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</si>
  <si>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</si>
  <si>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</si>
  <si>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</si>
  <si>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</si>
  <si>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</si>
  <si>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</si>
  <si>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</si>
  <si>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</si>
  <si>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</si>
  <si>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</si>
  <si>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</si>
  <si>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</si>
  <si>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</si>
  <si>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</si>
  <si>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</si>
  <si>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</si>
  <si>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</si>
  <si>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</si>
  <si>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</si>
  <si>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</si>
  <si>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</si>
  <si>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</si>
  <si>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</si>
  <si>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</si>
  <si>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</si>
  <si>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</si>
  <si>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</si>
  <si>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</si>
  <si>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</si>
  <si>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</si>
  <si>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</si>
  <si>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</si>
  <si>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</si>
  <si>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</si>
  <si>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</si>
  <si>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</si>
  <si>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</si>
  <si>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</si>
  <si>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</si>
  <si>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</si>
  <si>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</si>
  <si>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</si>
  <si>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</si>
  <si>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</si>
  <si>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</si>
  <si>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</si>
  <si>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</si>
  <si>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</si>
  <si>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</si>
  <si>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</si>
  <si>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</si>
  <si>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</si>
  <si>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</si>
  <si>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</si>
  <si>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</si>
  <si>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</si>
  <si>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</si>
  <si>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</si>
  <si>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</si>
  <si>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</si>
  <si>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</si>
  <si>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</si>
  <si>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</si>
  <si>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</si>
  <si>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</si>
  <si>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</si>
  <si>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</si>
  <si>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</si>
  <si>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</si>
  <si>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</si>
  <si>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</si>
  <si>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</si>
  <si>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</si>
  <si>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</si>
  <si>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</si>
  <si>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</si>
  <si>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</si>
  <si>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</si>
  <si>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</si>
  <si>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</si>
  <si>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</si>
  <si>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</si>
  <si>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</si>
  <si>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</si>
  <si>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</si>
  <si>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</si>
  <si>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</si>
  <si>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</si>
  <si>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</si>
  <si>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</si>
  <si>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</si>
  <si>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</si>
  <si>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</si>
  <si>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</si>
  <si>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</si>
  <si>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</si>
  <si>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</si>
  <si>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</si>
  <si>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</si>
  <si>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</si>
  <si>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</si>
  <si>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</si>
  <si>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</si>
  <si>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</si>
  <si>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</si>
  <si>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</si>
  <si>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</si>
  <si>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</si>
  <si>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</si>
  <si>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</si>
  <si>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</si>
  <si>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</si>
  <si>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</si>
  <si>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</si>
  <si>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</si>
  <si>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</si>
  <si>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</si>
  <si>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</si>
  <si>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</si>
  <si>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</si>
  <si>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</si>
  <si>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</si>
  <si>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</si>
  <si>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</si>
  <si>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</si>
  <si>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</si>
  <si>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</si>
  <si>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</si>
  <si>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</si>
  <si>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</si>
  <si>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</si>
  <si>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</si>
  <si>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</si>
  <si>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</si>
  <si>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</si>
  <si>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</si>
  <si>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</si>
  <si>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</si>
  <si>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</si>
  <si>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</si>
  <si>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</si>
  <si>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</si>
  <si>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</si>
  <si>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</si>
  <si>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</si>
  <si>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</si>
  <si>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</si>
  <si>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</si>
  <si>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</si>
  <si>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</si>
  <si>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</si>
  <si>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</si>
  <si>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</si>
  <si>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</si>
  <si>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</si>
  <si>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</si>
  <si>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</si>
  <si>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</si>
  <si>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</si>
  <si>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</si>
  <si>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</si>
  <si>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</si>
  <si>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</si>
  <si>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</si>
  <si>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</si>
  <si>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</si>
  <si>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</si>
  <si>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</si>
  <si>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</si>
  <si>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</si>
  <si>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</si>
  <si>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</si>
  <si>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</si>
  <si>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</si>
  <si>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</si>
  <si>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</si>
  <si>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</si>
  <si>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</si>
  <si>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</si>
  <si>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</si>
  <si>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</si>
  <si>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</si>
  <si>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</si>
  <si>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</si>
  <si>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</si>
  <si>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</si>
  <si>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</si>
  <si>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</si>
  <si>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</si>
  <si>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</si>
  <si>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</si>
  <si>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</si>
  <si>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</si>
  <si>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</si>
  <si>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</si>
  <si>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</si>
  <si>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</si>
  <si>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</si>
  <si>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</si>
  <si>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</si>
  <si>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</si>
  <si>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</si>
  <si>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</si>
  <si>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</si>
  <si>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</si>
  <si>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</si>
  <si>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</si>
  <si>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</si>
  <si>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</si>
  <si>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</si>
  <si>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</si>
  <si>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</si>
  <si>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</si>
  <si>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</si>
  <si>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</si>
  <si>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</si>
  <si>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</si>
  <si>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</si>
  <si>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</si>
  <si>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</si>
  <si>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</si>
  <si>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</si>
  <si>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</si>
  <si>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</si>
  <si>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</si>
  <si>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</si>
  <si>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</si>
  <si>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</si>
  <si>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</si>
  <si>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</si>
  <si>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</si>
  <si>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</si>
  <si>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</si>
  <si>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</si>
  <si>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</si>
  <si>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</si>
  <si>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</si>
  <si>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</si>
  <si>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</si>
  <si>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</si>
  <si>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</si>
  <si>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</si>
  <si>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</si>
  <si>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</si>
  <si>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</si>
  <si>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</si>
  <si>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</si>
  <si>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</si>
  <si>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</si>
  <si>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</si>
  <si>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</si>
  <si>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</si>
  <si>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</si>
  <si>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</si>
  <si>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</si>
  <si>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</si>
  <si>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</si>
  <si>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</si>
  <si>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</si>
  <si>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</si>
  <si>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</si>
  <si>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</si>
  <si>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</si>
  <si>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</si>
  <si>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</si>
  <si>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</si>
  <si>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</si>
  <si>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</si>
  <si>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</si>
  <si>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</si>
  <si>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</si>
  <si>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</si>
  <si>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</si>
  <si>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</si>
  <si>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</si>
  <si>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</si>
  <si>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</si>
  <si>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</si>
  <si>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</si>
  <si>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</si>
  <si>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</si>
  <si>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</si>
  <si>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</si>
  <si>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</si>
  <si>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</si>
  <si>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</si>
  <si>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</si>
  <si>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</si>
  <si>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</si>
  <si>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</si>
  <si>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</si>
  <si>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</si>
  <si>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</si>
  <si>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</si>
  <si>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</si>
  <si>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</si>
  <si>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</si>
  <si>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</si>
  <si>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</si>
  <si>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</si>
  <si>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</si>
  <si>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</si>
  <si>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</si>
  <si>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</si>
  <si>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</si>
  <si>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</si>
  <si>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</si>
  <si>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</si>
  <si>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</si>
  <si>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</si>
  <si>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</si>
  <si>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</si>
  <si>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</si>
  <si>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</si>
  <si>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</si>
  <si>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</si>
  <si>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</si>
  <si>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</si>
  <si>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</si>
  <si>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</si>
  <si>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</si>
  <si>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</si>
  <si>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</si>
  <si>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</si>
  <si>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</si>
  <si>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</si>
  <si>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</si>
  <si>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</si>
  <si>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</si>
  <si>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</si>
  <si>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</si>
  <si>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</si>
  <si>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</si>
  <si>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</si>
  <si>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</si>
  <si>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</si>
  <si>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</si>
  <si>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</si>
  <si>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</si>
  <si>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</si>
  <si>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</si>
  <si>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</si>
  <si>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</si>
  <si>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</si>
  <si>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</si>
  <si>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</si>
  <si>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</si>
  <si>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</si>
  <si>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</si>
  <si>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</si>
  <si>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</si>
  <si>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</si>
  <si>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</si>
  <si>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</si>
  <si>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</si>
  <si>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</si>
  <si>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</si>
  <si>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</si>
  <si>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</si>
  <si>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</si>
  <si>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</si>
  <si>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</si>
  <si>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</si>
  <si>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</si>
  <si>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</si>
  <si>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</si>
  <si>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</si>
  <si>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</si>
  <si>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</si>
  <si>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</si>
  <si>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</si>
  <si>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</si>
  <si>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</si>
  <si>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</si>
  <si>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</si>
  <si>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</si>
  <si>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</si>
  <si>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</si>
  <si>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</si>
  <si>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</si>
  <si>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</si>
  <si>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</si>
  <si>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</si>
  <si>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</si>
  <si>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</si>
  <si>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</si>
  <si>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</si>
  <si>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</si>
  <si>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</si>
  <si>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</si>
  <si>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</si>
  <si>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</si>
  <si>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</si>
  <si>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</si>
  <si>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</si>
  <si>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</si>
  <si>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</si>
  <si>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</si>
  <si>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</si>
  <si>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</si>
  <si>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</si>
  <si>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</si>
  <si>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</si>
  <si>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</si>
  <si>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</si>
  <si>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</si>
  <si>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</si>
  <si>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</si>
  <si>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</si>
  <si>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</si>
  <si>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</si>
  <si>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</si>
  <si>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</si>
  <si>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</si>
  <si>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</si>
  <si>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</si>
  <si>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</si>
  <si>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</si>
  <si>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</si>
  <si>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</si>
  <si>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</si>
  <si>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</si>
  <si>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</si>
  <si>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</si>
  <si>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</si>
  <si>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</si>
  <si>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</si>
  <si>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</si>
  <si>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</si>
  <si>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</si>
  <si>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</si>
  <si>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</si>
  <si>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</si>
  <si>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</si>
  <si>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</si>
  <si>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</si>
  <si>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</si>
  <si>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</si>
  <si>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</si>
  <si>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</si>
  <si>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</si>
  <si>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</si>
  <si>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</si>
  <si>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</si>
  <si>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</si>
  <si>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</si>
  <si>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</si>
  <si>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</si>
  <si>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</si>
  <si>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</si>
  <si>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</si>
  <si>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</si>
  <si>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</si>
  <si>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</si>
  <si>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</si>
  <si>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</si>
  <si>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</si>
  <si>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</si>
  <si>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</si>
  <si>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</si>
  <si>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</si>
  <si>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</si>
  <si>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</si>
  <si>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</si>
  <si>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</si>
  <si>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</si>
  <si>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</si>
  <si>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</si>
  <si>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</si>
  <si>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</si>
  <si>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</si>
  <si>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</si>
  <si>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</si>
  <si>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</si>
  <si>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</si>
  <si>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</si>
  <si>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</si>
  <si>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</si>
  <si>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</si>
  <si>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</si>
  <si>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</si>
  <si>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</si>
  <si>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</si>
  <si>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</si>
  <si>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</si>
  <si>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</si>
  <si>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</si>
  <si>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</si>
  <si>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</si>
  <si>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</si>
  <si>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</si>
  <si>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Comisión Municipal del Deporte Apaseo el Grande</t>
  </si>
  <si>
    <t>Correspondiente del 1 de Enero 30 de Junio de 2022</t>
  </si>
  <si>
    <t>DAVID GUERRA BANDA</t>
  </si>
  <si>
    <t>PROF. SEBASTIAN LAZARO LUNA</t>
  </si>
  <si>
    <t xml:space="preserve">ENCARGADO DE PRESUPUESTO </t>
  </si>
  <si>
    <t>DIRECTOR COMUDE</t>
  </si>
  <si>
    <t>________________________________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</si>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</sst>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Comic Sans MS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8" fillId="0" borderId="0"/>
    <xf numFmtId="43" fontId="7" fillId="0" borderId="0" applyFont="0" applyFill="0" applyBorder="0" applyAlignment="0" applyProtection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22" fillId="0" borderId="0"/>
    <xf numFmtId="0" fontId="7" fillId="0" borderId="0"/>
    <xf numFmtId="0" fontId="19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</cellStyleXfs>
  <cellXfs count="20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23" fillId="0" borderId="0" xfId="24" applyFont="1" applyAlignment="1">
      <alignment horizontal="left" vertical="center"/>
    </xf>
    <xf numFmtId="0" fontId="13" fillId="0" borderId="0" xfId="8" applyFont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0" xfId="24" applyFont="1" applyAlignment="1">
      <alignment horizontal="center" vertical="center"/>
    </xf>
    <xf numFmtId="0" fontId="0" fillId="0" borderId="0" xfId="0"/>
    <xf numFmtId="0" fontId="23" fillId="0" borderId="0" xfId="24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24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24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24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24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24" applyFont="1" applyAlignment="1">
      <alignment horizontal="center" vertical="center"/>
    </xf>
    <xf numFmtId="0" fontId="23" fillId="0" borderId="0" xfId="24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24" applyFont="1" applyAlignment="1">
      <alignment horizontal="center" vertical="center"/>
    </xf>
  </cellXfs>
  <cellStyles count="61">
    <cellStyle name="Euro" xfId="25"/>
    <cellStyle name="Hipervínculo" xfId="11" builtinId="8"/>
    <cellStyle name="Hipervínculo 2" xfId="51"/>
    <cellStyle name="Hipervínculo 3" xfId="54"/>
    <cellStyle name="Millares 2" xfId="1"/>
    <cellStyle name="Millares 2 2" xfId="15"/>
    <cellStyle name="Millares 2 2 2" xfId="55"/>
    <cellStyle name="Millares 2 2 3" xfId="38"/>
    <cellStyle name="Millares 2 2 4" xfId="27"/>
    <cellStyle name="Millares 2 2 5" xfId="23"/>
    <cellStyle name="Millares 2 2 6" xfId="21"/>
    <cellStyle name="Millares 2 2 7" xfId="19"/>
    <cellStyle name="Millares 2 3" xfId="16"/>
    <cellStyle name="Millares 2 3 2" xfId="56"/>
    <cellStyle name="Millares 2 3 3" xfId="39"/>
    <cellStyle name="Millares 2 3 4" xfId="28"/>
    <cellStyle name="Millares 2 4" xfId="48"/>
    <cellStyle name="Millares 2 5" xfId="37"/>
    <cellStyle name="Millares 2 6" xfId="26"/>
    <cellStyle name="Millares 2 7" xfId="22"/>
    <cellStyle name="Millares 2 8" xfId="20"/>
    <cellStyle name="Millares 2 9" xfId="18"/>
    <cellStyle name="Millares 3" xfId="29"/>
    <cellStyle name="Millares 3 2" xfId="57"/>
    <cellStyle name="Millares 3 3" xfId="40"/>
    <cellStyle name="Millares 4" xfId="17"/>
    <cellStyle name="Moneda 2" xfId="30"/>
    <cellStyle name="Moneda 2 2" xfId="58"/>
    <cellStyle name="Moneda 2 3" xfId="41"/>
    <cellStyle name="Normal" xfId="0" builtinId="0"/>
    <cellStyle name="Normal 2" xfId="2"/>
    <cellStyle name="Normal 2 2" xfId="3"/>
    <cellStyle name="Normal 2 3" xfId="9"/>
    <cellStyle name="Normal 2 4" xfId="53"/>
    <cellStyle name="Normal 2 5" xfId="47"/>
    <cellStyle name="Normal 2 6" xfId="42"/>
    <cellStyle name="Normal 3" xfId="8"/>
    <cellStyle name="Normal 3 2" xfId="10"/>
    <cellStyle name="Normal 3 2 2" xfId="13"/>
    <cellStyle name="Normal 3 2 3" xfId="49"/>
    <cellStyle name="Normal 3 3" xfId="12"/>
    <cellStyle name="Normal 3 3 2" xfId="43"/>
    <cellStyle name="Normal 4" xfId="4"/>
    <cellStyle name="Normal 4 2" xfId="32"/>
    <cellStyle name="Normal 4 3" xfId="50"/>
    <cellStyle name="Normal 4 4" xfId="31"/>
    <cellStyle name="Normal 5" xfId="5"/>
    <cellStyle name="Normal 5 2" xfId="34"/>
    <cellStyle name="Normal 5 3" xfId="52"/>
    <cellStyle name="Normal 5 4" xfId="33"/>
    <cellStyle name="Normal 56" xfId="6"/>
    <cellStyle name="Normal 6" xfId="35"/>
    <cellStyle name="Normal 6 2" xfId="36"/>
    <cellStyle name="Normal 6 2 2" xfId="60"/>
    <cellStyle name="Normal 6 2 3" xfId="45"/>
    <cellStyle name="Normal 6 3" xfId="59"/>
    <cellStyle name="Normal 6 4" xfId="44"/>
    <cellStyle name="Normal 7" xfId="46"/>
    <cellStyle name="Normal 8" xfId="24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1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H48" sqref="H4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2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ht="10.15" x14ac:dyDescent="0.2">
      <c r="A26" s="102" t="s">
        <v>580</v>
      </c>
      <c r="B26" s="103" t="s">
        <v>343</v>
      </c>
    </row>
    <row r="27" spans="1:2" ht="10.15" x14ac:dyDescent="0.2">
      <c r="A27" s="102" t="s">
        <v>581</v>
      </c>
      <c r="B27" s="103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636</v>
      </c>
    </row>
    <row r="41" spans="1:2" ht="10.9" thickBot="1" x14ac:dyDescent="0.25">
      <c r="A41" s="11"/>
      <c r="B41" s="12"/>
    </row>
    <row r="44" spans="1:2" ht="10.15" x14ac:dyDescent="0.2">
      <c r="B44" s="101" t="s">
        <v>637</v>
      </c>
    </row>
    <row r="49" spans="2:5" ht="15" x14ac:dyDescent="0.2">
      <c r="B49" s="187" t="s">
        <v>668</v>
      </c>
      <c r="C49" s="185" t="s">
        <v>669</v>
      </c>
      <c r="D49" s="185"/>
      <c r="E49" s="185"/>
    </row>
    <row r="50" spans="2:5" ht="15" x14ac:dyDescent="0.2">
      <c r="B50" s="188" t="s">
        <v>664</v>
      </c>
      <c r="C50" s="181" t="s">
        <v>665</v>
      </c>
      <c r="D50" s="181"/>
      <c r="E50" s="181"/>
    </row>
    <row r="51" spans="2:5" ht="15" x14ac:dyDescent="0.2">
      <c r="B51" s="188" t="s">
        <v>666</v>
      </c>
      <c r="C51" s="181" t="s">
        <v>667</v>
      </c>
      <c r="D51" s="181"/>
      <c r="E51" s="181"/>
    </row>
  </sheetData>
  <sheetProtection formatCells="0" formatColumns="0" formatRows="0" autoFilter="0" pivotTables="0"/>
  <mergeCells count="7">
    <mergeCell ref="A1:B1"/>
    <mergeCell ref="A2:B2"/>
    <mergeCell ref="A3:B3"/>
    <mergeCell ref="A4:E4"/>
    <mergeCell ref="C51:E51"/>
    <mergeCell ref="C49:E49"/>
    <mergeCell ref="C50:E50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>
      <selection activeCell="F44" sqref="F44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3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1864962.96</v>
      </c>
    </row>
    <row r="6" spans="1:3" ht="10.15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ht="10.15" x14ac:dyDescent="0.2">
      <c r="A14" s="78"/>
      <c r="B14" s="69"/>
      <c r="C14" s="70"/>
    </row>
    <row r="15" spans="1:3" ht="10.15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ht="10.15" x14ac:dyDescent="0.2">
      <c r="A18" s="73">
        <v>3.3</v>
      </c>
      <c r="B18" s="68" t="s">
        <v>535</v>
      </c>
      <c r="C18" s="74">
        <v>0</v>
      </c>
    </row>
    <row r="19" spans="1:3" ht="10.15" x14ac:dyDescent="0.2">
      <c r="A19" s="60"/>
      <c r="B19" s="75"/>
      <c r="C19" s="76"/>
    </row>
    <row r="20" spans="1:3" ht="10.15" x14ac:dyDescent="0.2">
      <c r="A20" s="77" t="s">
        <v>82</v>
      </c>
      <c r="B20" s="77"/>
      <c r="C20" s="59">
        <f>C5+C7-C15</f>
        <v>1864962.96</v>
      </c>
    </row>
    <row r="22" spans="1:3" ht="10.15" x14ac:dyDescent="0.2">
      <c r="B22" s="39" t="s">
        <v>637</v>
      </c>
    </row>
    <row r="29" spans="1:3" ht="15" x14ac:dyDescent="0.2">
      <c r="B29" s="195" t="s">
        <v>668</v>
      </c>
      <c r="C29" s="198" t="s">
        <v>669</v>
      </c>
    </row>
    <row r="30" spans="1:3" ht="15" x14ac:dyDescent="0.2">
      <c r="B30" s="196" t="s">
        <v>664</v>
      </c>
      <c r="C30" s="197" t="s">
        <v>665</v>
      </c>
    </row>
    <row r="31" spans="1:3" ht="15" x14ac:dyDescent="0.2">
      <c r="B31" s="196" t="s">
        <v>666</v>
      </c>
      <c r="C31" s="197" t="s">
        <v>667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workbookViewId="0">
      <selection activeCell="I25" sqref="I25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ht="10.15" x14ac:dyDescent="0.2">
      <c r="A4" s="166" t="s">
        <v>626</v>
      </c>
      <c r="B4" s="167"/>
      <c r="C4" s="168"/>
    </row>
    <row r="5" spans="1:3" ht="10.15" x14ac:dyDescent="0.2">
      <c r="A5" s="89" t="s">
        <v>538</v>
      </c>
      <c r="B5" s="58"/>
      <c r="C5" s="82">
        <v>1490331.39</v>
      </c>
    </row>
    <row r="6" spans="1:3" ht="10.15" x14ac:dyDescent="0.2">
      <c r="A6" s="83"/>
      <c r="B6" s="61"/>
      <c r="C6" s="84"/>
    </row>
    <row r="7" spans="1:3" ht="10.15" x14ac:dyDescent="0.2">
      <c r="A7" s="71" t="s">
        <v>539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ht="10.15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9280</v>
      </c>
    </row>
    <row r="31" spans="1:3" x14ac:dyDescent="0.2">
      <c r="A31" s="98" t="s">
        <v>560</v>
      </c>
      <c r="B31" s="81" t="s">
        <v>441</v>
      </c>
      <c r="C31" s="91">
        <v>9280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ht="10.15" x14ac:dyDescent="0.2">
      <c r="A37" s="98" t="s">
        <v>568</v>
      </c>
      <c r="B37" s="90" t="s">
        <v>569</v>
      </c>
      <c r="C37" s="97">
        <v>0</v>
      </c>
    </row>
    <row r="38" spans="1:3" ht="10.15" x14ac:dyDescent="0.2">
      <c r="A38" s="83"/>
      <c r="B38" s="86"/>
      <c r="C38" s="87"/>
    </row>
    <row r="39" spans="1:3" ht="10.15" x14ac:dyDescent="0.2">
      <c r="A39" s="88" t="s">
        <v>84</v>
      </c>
      <c r="B39" s="58"/>
      <c r="C39" s="59">
        <f>C5-C7+C30</f>
        <v>1499611.39</v>
      </c>
    </row>
    <row r="41" spans="1:3" ht="10.15" x14ac:dyDescent="0.2">
      <c r="B41" s="39" t="s">
        <v>637</v>
      </c>
    </row>
    <row r="46" spans="1:3" ht="15" x14ac:dyDescent="0.2">
      <c r="B46" s="199" t="s">
        <v>668</v>
      </c>
      <c r="C46" s="202" t="s">
        <v>669</v>
      </c>
    </row>
    <row r="47" spans="1:3" ht="15" x14ac:dyDescent="0.2">
      <c r="B47" s="200" t="s">
        <v>664</v>
      </c>
      <c r="C47" s="201" t="s">
        <v>665</v>
      </c>
    </row>
    <row r="48" spans="1:3" ht="15" x14ac:dyDescent="0.2">
      <c r="B48" s="200" t="s">
        <v>666</v>
      </c>
      <c r="C48" s="201" t="s">
        <v>667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E52" sqref="E5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2</v>
      </c>
    </row>
    <row r="4" spans="1:10" ht="10.15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ht="10.15" x14ac:dyDescent="0.2">
      <c r="A39" s="43">
        <v>8000</v>
      </c>
      <c r="B39" s="44" t="s">
        <v>97</v>
      </c>
    </row>
    <row r="40" spans="1:6" ht="10.15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ht="10.15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ht="10.15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ht="10.15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ht="10.15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ht="10.15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ht="10.15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ht="10.15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ht="10.15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8" ht="10.15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8" ht="10.15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8" ht="10.15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8" ht="10.15" x14ac:dyDescent="0.2">
      <c r="B53" s="29" t="s">
        <v>637</v>
      </c>
    </row>
    <row r="60" spans="1:8" ht="15" x14ac:dyDescent="0.2">
      <c r="B60" s="182" t="s">
        <v>668</v>
      </c>
      <c r="C60" s="182"/>
      <c r="D60" s="183"/>
      <c r="E60" s="183"/>
      <c r="F60" s="182" t="s">
        <v>669</v>
      </c>
      <c r="G60" s="182"/>
      <c r="H60" s="182"/>
    </row>
    <row r="61" spans="1:8" ht="15" x14ac:dyDescent="0.2">
      <c r="B61" s="184" t="s">
        <v>664</v>
      </c>
      <c r="C61" s="184"/>
      <c r="D61" s="183"/>
      <c r="E61" s="183"/>
      <c r="F61" s="184" t="s">
        <v>665</v>
      </c>
      <c r="G61" s="184"/>
      <c r="H61" s="184"/>
    </row>
    <row r="62" spans="1:8" ht="15" x14ac:dyDescent="0.2">
      <c r="B62" s="184" t="s">
        <v>666</v>
      </c>
      <c r="C62" s="184"/>
      <c r="D62" s="183"/>
      <c r="E62" s="183"/>
      <c r="F62" s="184" t="s">
        <v>667</v>
      </c>
      <c r="G62" s="184"/>
      <c r="H62" s="184"/>
    </row>
  </sheetData>
  <sheetProtection formatCells="0" formatColumns="0" formatRows="0" insertColumns="0" insertRows="0" insertHyperlinks="0" deleteColumns="0" deleteRows="0" sort="0" autoFilter="0" pivotTables="0"/>
  <mergeCells count="9">
    <mergeCell ref="B62:C62"/>
    <mergeCell ref="F62:H62"/>
    <mergeCell ref="B60:C60"/>
    <mergeCell ref="F60:H60"/>
    <mergeCell ref="A1:F1"/>
    <mergeCell ref="A2:F2"/>
    <mergeCell ref="A3:F3"/>
    <mergeCell ref="B61:C61"/>
    <mergeCell ref="F61:H6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7" customFormat="1" ht="10.15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ht="10.15" x14ac:dyDescent="0.2">
      <c r="A6" s="129"/>
      <c r="B6" s="129"/>
      <c r="C6" s="129"/>
      <c r="D6" s="129"/>
      <c r="H6" s="128"/>
    </row>
    <row r="7" spans="1:8" s="127" customFormat="1" ht="13.15" x14ac:dyDescent="0.25">
      <c r="A7" s="128" t="s">
        <v>35</v>
      </c>
      <c r="B7" s="128"/>
      <c r="C7" s="128"/>
      <c r="D7" s="128"/>
    </row>
    <row r="8" spans="1:8" s="127" customFormat="1" ht="10.15" x14ac:dyDescent="0.2">
      <c r="A8" s="128"/>
      <c r="B8" s="128"/>
      <c r="C8" s="128"/>
      <c r="D8" s="128"/>
    </row>
    <row r="9" spans="1:8" s="127" customFormat="1" ht="10.15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ht="10.15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ht="10.15" x14ac:dyDescent="0.2">
      <c r="A25" s="128" t="s">
        <v>523</v>
      </c>
      <c r="B25" s="128"/>
      <c r="C25" s="128"/>
      <c r="D25" s="128"/>
    </row>
    <row r="26" spans="1:4" s="127" customFormat="1" ht="10.15" x14ac:dyDescent="0.2">
      <c r="A26" s="128" t="s">
        <v>524</v>
      </c>
      <c r="B26" s="128"/>
      <c r="C26" s="128"/>
      <c r="D26" s="128"/>
    </row>
    <row r="27" spans="1:4" s="127" customFormat="1" ht="10.15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ht="10.15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110" zoomScale="106" zoomScaleNormal="106" workbookViewId="0">
      <selection activeCell="D152" sqref="D15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3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2</v>
      </c>
    </row>
    <row r="4" spans="1:8" ht="10.15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ht="10.15" x14ac:dyDescent="0.2">
      <c r="A10" s="22">
        <v>1121</v>
      </c>
      <c r="B10" s="20" t="s">
        <v>199</v>
      </c>
      <c r="C10" s="24">
        <v>0</v>
      </c>
    </row>
    <row r="11" spans="1:8" ht="10.15" x14ac:dyDescent="0.2">
      <c r="A11" s="22">
        <v>1211</v>
      </c>
      <c r="B11" s="20" t="s">
        <v>200</v>
      </c>
      <c r="C11" s="24">
        <v>0</v>
      </c>
    </row>
    <row r="13" spans="1:8" ht="10.15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x14ac:dyDescent="0.2">
      <c r="A15" s="22">
        <v>1122</v>
      </c>
      <c r="B15" s="20" t="s">
        <v>201</v>
      </c>
      <c r="C15" s="24">
        <v>68489</v>
      </c>
      <c r="D15" s="24">
        <v>68489</v>
      </c>
      <c r="E15" s="24">
        <v>68489</v>
      </c>
      <c r="F15" s="24">
        <v>68489</v>
      </c>
      <c r="G15" s="24">
        <v>65372</v>
      </c>
    </row>
    <row r="16" spans="1:8" ht="10.15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6000</v>
      </c>
      <c r="D21" s="24">
        <v>6000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ht="10.15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ht="10.15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ht="10.15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ht="10.15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ht="10.15" x14ac:dyDescent="0.2">
      <c r="A50" s="22">
        <v>1214</v>
      </c>
      <c r="B50" s="20" t="s">
        <v>227</v>
      </c>
      <c r="C50" s="24">
        <v>0</v>
      </c>
    </row>
    <row r="52" spans="1:9" ht="10.15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ht="10.15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ht="10.15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102332.59</v>
      </c>
      <c r="D62" s="24">
        <f t="shared" ref="D62:E62" si="0">SUM(D63:D70)</f>
        <v>9280</v>
      </c>
      <c r="E62" s="24">
        <f t="shared" si="0"/>
        <v>-28620.49</v>
      </c>
    </row>
    <row r="63" spans="1:9" x14ac:dyDescent="0.2">
      <c r="A63" s="22">
        <v>1241</v>
      </c>
      <c r="B63" s="20" t="s">
        <v>239</v>
      </c>
      <c r="C63" s="24">
        <v>55147.25</v>
      </c>
      <c r="D63" s="24">
        <v>0</v>
      </c>
      <c r="E63" s="24">
        <v>-24791.49</v>
      </c>
    </row>
    <row r="64" spans="1:9" x14ac:dyDescent="0.2">
      <c r="A64" s="22">
        <v>1242</v>
      </c>
      <c r="B64" s="20" t="s">
        <v>240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47185.34</v>
      </c>
      <c r="D68" s="24">
        <v>9280</v>
      </c>
      <c r="E68" s="24">
        <v>-3829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1899.51</v>
      </c>
      <c r="D74" s="24">
        <f>SUM(D75:D79)</f>
        <v>0</v>
      </c>
      <c r="E74" s="24">
        <f>SUM(E75:E79)</f>
        <v>1108.04</v>
      </c>
    </row>
    <row r="75" spans="1:9" x14ac:dyDescent="0.2">
      <c r="A75" s="22">
        <v>1251</v>
      </c>
      <c r="B75" s="20" t="s">
        <v>249</v>
      </c>
      <c r="C75" s="24">
        <v>1899.51</v>
      </c>
      <c r="D75" s="24">
        <v>0</v>
      </c>
      <c r="E75" s="24">
        <v>1108.04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-42349.45</v>
      </c>
      <c r="D110" s="24">
        <f>SUM(D111:D119)</f>
        <v>-42349.45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-42349.45</v>
      </c>
      <c r="D117" s="24">
        <f t="shared" si="1"/>
        <v>-42349.45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8" x14ac:dyDescent="0.2">
      <c r="A145" s="22">
        <v>2199</v>
      </c>
      <c r="B145" s="20" t="s">
        <v>300</v>
      </c>
      <c r="C145" s="24">
        <v>0</v>
      </c>
    </row>
    <row r="146" spans="1:8" x14ac:dyDescent="0.2">
      <c r="A146" s="22">
        <v>2240</v>
      </c>
      <c r="B146" s="20" t="s">
        <v>301</v>
      </c>
      <c r="C146" s="24">
        <f>SUM(C147:C149)</f>
        <v>0</v>
      </c>
    </row>
    <row r="147" spans="1:8" x14ac:dyDescent="0.2">
      <c r="A147" s="22">
        <v>2241</v>
      </c>
      <c r="B147" s="20" t="s">
        <v>302</v>
      </c>
      <c r="C147" s="24">
        <v>0</v>
      </c>
    </row>
    <row r="148" spans="1:8" x14ac:dyDescent="0.2">
      <c r="A148" s="22">
        <v>2242</v>
      </c>
      <c r="B148" s="20" t="s">
        <v>303</v>
      </c>
      <c r="C148" s="24">
        <v>0</v>
      </c>
    </row>
    <row r="149" spans="1:8" x14ac:dyDescent="0.2">
      <c r="A149" s="22">
        <v>2249</v>
      </c>
      <c r="B149" s="20" t="s">
        <v>304</v>
      </c>
      <c r="C149" s="24">
        <v>0</v>
      </c>
    </row>
    <row r="151" spans="1:8" x14ac:dyDescent="0.2">
      <c r="B151" s="20" t="s">
        <v>637</v>
      </c>
    </row>
    <row r="158" spans="1:8" ht="15" x14ac:dyDescent="0.25">
      <c r="B158" s="181" t="s">
        <v>664</v>
      </c>
      <c r="C158" s="181"/>
      <c r="D158" s="186"/>
      <c r="E158" s="186"/>
      <c r="F158" s="181" t="s">
        <v>665</v>
      </c>
      <c r="G158" s="181"/>
      <c r="H158" s="181"/>
    </row>
    <row r="159" spans="1:8" ht="15" x14ac:dyDescent="0.25">
      <c r="B159" s="181" t="s">
        <v>666</v>
      </c>
      <c r="C159" s="181"/>
      <c r="D159" s="186"/>
      <c r="E159" s="186"/>
      <c r="F159" s="181" t="s">
        <v>667</v>
      </c>
      <c r="G159" s="181"/>
      <c r="H159" s="181"/>
    </row>
  </sheetData>
  <sheetProtection formatCells="0" formatColumns="0" formatRows="0" insertColumns="0" insertRows="0" insertHyperlinks="0" deleteColumns="0" deleteRows="0" sort="0" autoFilter="0" pivotTables="0"/>
  <mergeCells count="7">
    <mergeCell ref="A1:F1"/>
    <mergeCell ref="A2:F2"/>
    <mergeCell ref="A3:F3"/>
    <mergeCell ref="F158:H158"/>
    <mergeCell ref="F159:H159"/>
    <mergeCell ref="B158:C158"/>
    <mergeCell ref="B159:C15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ht="10.15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ht="10.15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ht="10.15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ht="10.15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ht="10.15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ht="10.15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ht="10.15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ht="10.15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opLeftCell="A184" zoomScaleNormal="100" workbookViewId="0">
      <selection activeCell="E225" sqref="E22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3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3">
      <c r="A3" s="154" t="s">
        <v>663</v>
      </c>
      <c r="B3" s="154"/>
      <c r="C3" s="154"/>
      <c r="D3" s="14" t="s">
        <v>619</v>
      </c>
      <c r="E3" s="25">
        <v>2</v>
      </c>
    </row>
    <row r="4" spans="1:5" ht="10.15" x14ac:dyDescent="0.2">
      <c r="A4" s="18" t="s">
        <v>196</v>
      </c>
      <c r="B4" s="19"/>
      <c r="C4" s="19"/>
      <c r="D4" s="19"/>
      <c r="E4" s="19"/>
    </row>
    <row r="6" spans="1:5" ht="10.1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ht="10.15" x14ac:dyDescent="0.2">
      <c r="A8" s="50">
        <v>4100</v>
      </c>
      <c r="B8" s="51" t="s">
        <v>306</v>
      </c>
      <c r="C8" s="55">
        <f>SUM(C9+C19+C25+C28+C34+C37+C46)</f>
        <v>0</v>
      </c>
      <c r="D8" s="100"/>
      <c r="E8" s="49"/>
    </row>
    <row r="9" spans="1:5" ht="10.1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ht="10.1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ht="10.1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ht="10.1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ht="10.1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ht="10.1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ht="10.1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ht="10.1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ht="10.1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ht="10.1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ht="10.1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ht="10.1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ht="10.1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ht="10.1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1864962.96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1864962.96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1864962.96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1499611.39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1240740.8199999998</v>
      </c>
      <c r="D99" s="57">
        <f>C99/$C$98</f>
        <v>0.82737489743926251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1122496.0899999999</v>
      </c>
      <c r="D100" s="57">
        <f t="shared" ref="D100:D163" si="0">C100/$C$98</f>
        <v>0.74852464944267993</v>
      </c>
      <c r="E100" s="56"/>
    </row>
    <row r="101" spans="1:5" x14ac:dyDescent="0.2">
      <c r="A101" s="54">
        <v>5111</v>
      </c>
      <c r="B101" s="51" t="s">
        <v>363</v>
      </c>
      <c r="C101" s="55">
        <v>615797.48</v>
      </c>
      <c r="D101" s="57">
        <f t="shared" si="0"/>
        <v>0.41063803869881249</v>
      </c>
      <c r="E101" s="56"/>
    </row>
    <row r="102" spans="1:5" x14ac:dyDescent="0.2">
      <c r="A102" s="54">
        <v>5112</v>
      </c>
      <c r="B102" s="51" t="s">
        <v>364</v>
      </c>
      <c r="C102" s="55">
        <v>33378</v>
      </c>
      <c r="D102" s="57">
        <f t="shared" si="0"/>
        <v>2.2257766393732181E-2</v>
      </c>
      <c r="E102" s="56"/>
    </row>
    <row r="103" spans="1:5" x14ac:dyDescent="0.2">
      <c r="A103" s="54">
        <v>5113</v>
      </c>
      <c r="B103" s="51" t="s">
        <v>365</v>
      </c>
      <c r="C103" s="55">
        <v>40592.160000000003</v>
      </c>
      <c r="D103" s="57">
        <f t="shared" si="0"/>
        <v>2.7068452714272866E-2</v>
      </c>
      <c r="E103" s="56"/>
    </row>
    <row r="104" spans="1:5" x14ac:dyDescent="0.2">
      <c r="A104" s="54">
        <v>5114</v>
      </c>
      <c r="B104" s="51" t="s">
        <v>366</v>
      </c>
      <c r="C104" s="55">
        <v>75475.81</v>
      </c>
      <c r="D104" s="57">
        <f t="shared" si="0"/>
        <v>5.0330245891237198E-2</v>
      </c>
      <c r="E104" s="56"/>
    </row>
    <row r="105" spans="1:5" x14ac:dyDescent="0.2">
      <c r="A105" s="54">
        <v>5115</v>
      </c>
      <c r="B105" s="51" t="s">
        <v>367</v>
      </c>
      <c r="C105" s="55">
        <v>206640.64000000001</v>
      </c>
      <c r="D105" s="57">
        <f t="shared" si="0"/>
        <v>0.13779612596834173</v>
      </c>
      <c r="E105" s="56"/>
    </row>
    <row r="106" spans="1:5" x14ac:dyDescent="0.2">
      <c r="A106" s="54">
        <v>5116</v>
      </c>
      <c r="B106" s="51" t="s">
        <v>368</v>
      </c>
      <c r="C106" s="55">
        <v>150612</v>
      </c>
      <c r="D106" s="57">
        <f t="shared" si="0"/>
        <v>0.10043401977628351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87560.07</v>
      </c>
      <c r="D107" s="57">
        <f t="shared" si="0"/>
        <v>5.838850690511227E-2</v>
      </c>
      <c r="E107" s="56"/>
    </row>
    <row r="108" spans="1:5" x14ac:dyDescent="0.2">
      <c r="A108" s="54">
        <v>5121</v>
      </c>
      <c r="B108" s="51" t="s">
        <v>370</v>
      </c>
      <c r="C108" s="55">
        <v>5964.07</v>
      </c>
      <c r="D108" s="57">
        <f t="shared" si="0"/>
        <v>3.9770770212674902E-3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34259.9</v>
      </c>
      <c r="D111" s="57">
        <f t="shared" si="0"/>
        <v>2.2845852084385679E-2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42951.3</v>
      </c>
      <c r="D113" s="57">
        <f t="shared" si="0"/>
        <v>2.864162028003802E-2</v>
      </c>
      <c r="E113" s="56"/>
    </row>
    <row r="114" spans="1:5" x14ac:dyDescent="0.2">
      <c r="A114" s="54">
        <v>5127</v>
      </c>
      <c r="B114" s="51" t="s">
        <v>376</v>
      </c>
      <c r="C114" s="55">
        <v>2992.8</v>
      </c>
      <c r="D114" s="57">
        <f t="shared" si="0"/>
        <v>1.9957170370651827E-3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1392</v>
      </c>
      <c r="D116" s="57">
        <f t="shared" si="0"/>
        <v>9.2824048235589892E-4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30684.660000000003</v>
      </c>
      <c r="D117" s="57">
        <f t="shared" si="0"/>
        <v>2.0461741091470375E-2</v>
      </c>
      <c r="E117" s="56"/>
    </row>
    <row r="118" spans="1:5" x14ac:dyDescent="0.2">
      <c r="A118" s="54">
        <v>5131</v>
      </c>
      <c r="B118" s="51" t="s">
        <v>380</v>
      </c>
      <c r="C118" s="55">
        <v>1954</v>
      </c>
      <c r="D118" s="57">
        <f t="shared" si="0"/>
        <v>1.3030042403185537E-3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189.92</v>
      </c>
      <c r="D121" s="57">
        <f t="shared" si="0"/>
        <v>1.2664614397200598E-4</v>
      </c>
      <c r="E121" s="56"/>
    </row>
    <row r="122" spans="1:5" x14ac:dyDescent="0.2">
      <c r="A122" s="54">
        <v>5135</v>
      </c>
      <c r="B122" s="51" t="s">
        <v>384</v>
      </c>
      <c r="C122" s="55">
        <v>7250</v>
      </c>
      <c r="D122" s="57">
        <f t="shared" si="0"/>
        <v>4.8345858456036407E-3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21290.74</v>
      </c>
      <c r="D126" s="57">
        <f t="shared" si="0"/>
        <v>1.4197504861576173E-2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249590.57</v>
      </c>
      <c r="D127" s="57">
        <f t="shared" si="0"/>
        <v>0.16643683267836479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249590.57</v>
      </c>
      <c r="D137" s="57">
        <f t="shared" si="0"/>
        <v>0.16643683267836479</v>
      </c>
      <c r="E137" s="56"/>
    </row>
    <row r="138" spans="1:5" x14ac:dyDescent="0.2">
      <c r="A138" s="54">
        <v>5241</v>
      </c>
      <c r="B138" s="51" t="s">
        <v>398</v>
      </c>
      <c r="C138" s="55">
        <v>240590.57</v>
      </c>
      <c r="D138" s="57">
        <f t="shared" si="0"/>
        <v>0.16043527783554645</v>
      </c>
      <c r="E138" s="56"/>
    </row>
    <row r="139" spans="1:5" x14ac:dyDescent="0.2">
      <c r="A139" s="54">
        <v>5242</v>
      </c>
      <c r="B139" s="51" t="s">
        <v>399</v>
      </c>
      <c r="C139" s="55">
        <v>9000</v>
      </c>
      <c r="D139" s="57">
        <f t="shared" si="0"/>
        <v>6.0015548428183118E-3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9280</v>
      </c>
      <c r="D185" s="57">
        <f t="shared" si="1"/>
        <v>6.1882698823726599E-3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9280</v>
      </c>
      <c r="D186" s="57">
        <f t="shared" si="1"/>
        <v>6.1882698823726599E-3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9280</v>
      </c>
      <c r="D191" s="57">
        <f t="shared" si="1"/>
        <v>6.1882698823726599E-3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8" spans="2:5" ht="15" x14ac:dyDescent="0.2">
      <c r="B228" s="189" t="s">
        <v>668</v>
      </c>
      <c r="C228" s="185" t="s">
        <v>669</v>
      </c>
      <c r="D228" s="185"/>
      <c r="E228" s="185"/>
    </row>
    <row r="229" spans="2:5" ht="15" x14ac:dyDescent="0.2">
      <c r="B229" s="190" t="s">
        <v>664</v>
      </c>
      <c r="C229" s="181" t="s">
        <v>665</v>
      </c>
      <c r="D229" s="181"/>
      <c r="E229" s="181"/>
    </row>
    <row r="230" spans="2:5" ht="15" x14ac:dyDescent="0.2">
      <c r="B230" s="190" t="s">
        <v>666</v>
      </c>
      <c r="C230" s="181" t="s">
        <v>667</v>
      </c>
      <c r="D230" s="181"/>
      <c r="E230" s="181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C230:E230"/>
    <mergeCell ref="C228:E228"/>
    <mergeCell ref="C229:E2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ht="10.15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ht="10.15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0.4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ht="10.15" x14ac:dyDescent="0.2">
      <c r="A15" s="111"/>
    </row>
    <row r="16" spans="1:2" ht="10.15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G32" sqref="G32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2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0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365351.57</v>
      </c>
    </row>
    <row r="15" spans="1:5" ht="10.15" x14ac:dyDescent="0.2">
      <c r="A15" s="33">
        <v>3220</v>
      </c>
      <c r="B15" s="29" t="s">
        <v>473</v>
      </c>
      <c r="C15" s="34">
        <v>617562.26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ht="10.15" x14ac:dyDescent="0.2">
      <c r="A21" s="33">
        <v>3240</v>
      </c>
      <c r="B21" s="29" t="s">
        <v>479</v>
      </c>
      <c r="C21" s="34">
        <f>SUM(C22:C24)</f>
        <v>0</v>
      </c>
    </row>
    <row r="22" spans="1:3" ht="10.15" x14ac:dyDescent="0.2">
      <c r="A22" s="33">
        <v>3241</v>
      </c>
      <c r="B22" s="29" t="s">
        <v>480</v>
      </c>
      <c r="C22" s="34">
        <v>0</v>
      </c>
    </row>
    <row r="23" spans="1:3" ht="10.15" x14ac:dyDescent="0.2">
      <c r="A23" s="33">
        <v>3242</v>
      </c>
      <c r="B23" s="29" t="s">
        <v>481</v>
      </c>
      <c r="C23" s="34">
        <v>0</v>
      </c>
    </row>
    <row r="24" spans="1:3" ht="10.15" x14ac:dyDescent="0.2">
      <c r="A24" s="33">
        <v>3243</v>
      </c>
      <c r="B24" s="29" t="s">
        <v>482</v>
      </c>
      <c r="C24" s="34">
        <v>0</v>
      </c>
    </row>
    <row r="25" spans="1:3" ht="10.15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ht="10.15" x14ac:dyDescent="0.2">
      <c r="A27" s="33">
        <v>3252</v>
      </c>
      <c r="B27" s="29" t="s">
        <v>485</v>
      </c>
      <c r="C27" s="34">
        <v>0</v>
      </c>
    </row>
    <row r="29" spans="1:3" ht="10.15" x14ac:dyDescent="0.2">
      <c r="B29" s="29" t="s">
        <v>637</v>
      </c>
    </row>
    <row r="36" spans="2:5" ht="15" x14ac:dyDescent="0.2">
      <c r="B36" s="191" t="s">
        <v>668</v>
      </c>
      <c r="C36" s="185" t="s">
        <v>669</v>
      </c>
      <c r="D36" s="185"/>
      <c r="E36" s="185"/>
    </row>
    <row r="37" spans="2:5" ht="15" x14ac:dyDescent="0.2">
      <c r="B37" s="192" t="s">
        <v>664</v>
      </c>
      <c r="C37" s="181" t="s">
        <v>665</v>
      </c>
      <c r="D37" s="181"/>
      <c r="E37" s="181"/>
    </row>
    <row r="38" spans="2:5" ht="15" x14ac:dyDescent="0.2">
      <c r="B38" s="192" t="s">
        <v>666</v>
      </c>
      <c r="C38" s="181" t="s">
        <v>667</v>
      </c>
      <c r="D38" s="181"/>
      <c r="E38" s="181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C37:E37"/>
    <mergeCell ref="C38:E38"/>
    <mergeCell ref="C36:E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84" workbookViewId="0">
      <selection activeCell="F121" sqref="F12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3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3">
      <c r="A3" s="158" t="s">
        <v>663</v>
      </c>
      <c r="B3" s="158"/>
      <c r="C3" s="158"/>
      <c r="D3" s="27" t="s">
        <v>619</v>
      </c>
      <c r="E3" s="28">
        <v>2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ht="10.15" x14ac:dyDescent="0.2">
      <c r="A10" s="33">
        <v>1113</v>
      </c>
      <c r="B10" s="29" t="s">
        <v>488</v>
      </c>
      <c r="C10" s="34">
        <v>844214.92</v>
      </c>
      <c r="D10" s="34">
        <v>463105.07</v>
      </c>
    </row>
    <row r="11" spans="1:5" ht="10.1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41">
        <v>1110</v>
      </c>
      <c r="B15" s="142" t="s">
        <v>639</v>
      </c>
      <c r="C15" s="143">
        <f>SUM(C8:C14)</f>
        <v>844214.92</v>
      </c>
      <c r="D15" s="143">
        <f>SUM(D8:D14)</f>
        <v>463105.07</v>
      </c>
    </row>
    <row r="18" spans="1:5" ht="10.1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ht="10.1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ht="10.1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ht="10.1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ht="10.1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ht="10.1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ht="10.1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ht="10.1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ht="10.1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ht="10.1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ht="10.1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ht="10.1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ht="10.1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ht="10.1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ht="10.1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ht="10.1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ht="10.1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ht="10.1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0</v>
      </c>
      <c r="D43" s="143">
        <f>D20+D28+D37</f>
        <v>0</v>
      </c>
    </row>
    <row r="44" spans="1:5" s="138" customFormat="1" ht="10.15" x14ac:dyDescent="0.2"/>
    <row r="45" spans="1:5" ht="10.15" x14ac:dyDescent="0.2">
      <c r="A45" s="31" t="s">
        <v>186</v>
      </c>
      <c r="B45" s="31"/>
      <c r="C45" s="31"/>
      <c r="D45" s="31"/>
      <c r="E45" s="31"/>
    </row>
    <row r="46" spans="1:5" ht="10.1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ht="10.15" x14ac:dyDescent="0.2">
      <c r="A47" s="141">
        <v>3210</v>
      </c>
      <c r="B47" s="142" t="s">
        <v>641</v>
      </c>
      <c r="C47" s="143">
        <v>365351.57</v>
      </c>
      <c r="D47" s="143">
        <v>52643.11</v>
      </c>
    </row>
    <row r="48" spans="1:5" ht="10.15" x14ac:dyDescent="0.2">
      <c r="A48" s="139"/>
      <c r="B48" s="144" t="s">
        <v>629</v>
      </c>
      <c r="C48" s="143">
        <f>C49+C61+C93+C96</f>
        <v>9280</v>
      </c>
      <c r="D48" s="143">
        <f>D49+D61+D93+D96</f>
        <v>0</v>
      </c>
    </row>
    <row r="49" spans="1:4" ht="10.15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ht="10.15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ht="10.15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ht="10.15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ht="10.15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ht="10.15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ht="10.15" x14ac:dyDescent="0.2">
      <c r="A61" s="141">
        <v>5500</v>
      </c>
      <c r="B61" s="142" t="s">
        <v>440</v>
      </c>
      <c r="C61" s="143">
        <f>C62+C71+C74+C80+C82+C84</f>
        <v>9280</v>
      </c>
      <c r="D61" s="143">
        <f>D62+D71+D74+D80+D82+D84</f>
        <v>0</v>
      </c>
    </row>
    <row r="62" spans="1:4" ht="10.15" x14ac:dyDescent="0.2">
      <c r="A62" s="33">
        <v>5510</v>
      </c>
      <c r="B62" s="29" t="s">
        <v>441</v>
      </c>
      <c r="C62" s="34">
        <f>SUM(C63:C70)</f>
        <v>9280</v>
      </c>
      <c r="D62" s="34">
        <f>SUM(D63:D70)</f>
        <v>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9280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ht="10.15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ht="10.15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ht="10.15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ht="10.15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ht="10.15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ht="10.15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ht="10.15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ht="10.15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ht="10.15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ht="10.15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ht="10.15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0</v>
      </c>
      <c r="D96" s="143">
        <f>SUM(D97:D101)</f>
        <v>0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0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5" x14ac:dyDescent="0.2">
      <c r="A113" s="139"/>
      <c r="B113" s="151" t="s">
        <v>659</v>
      </c>
      <c r="C113" s="143">
        <f>C47+C48-C102</f>
        <v>374631.57</v>
      </c>
      <c r="D113" s="143">
        <f>D47+D48-D102</f>
        <v>52643.11</v>
      </c>
    </row>
    <row r="121" spans="1:5" ht="15" x14ac:dyDescent="0.2">
      <c r="B121" s="193" t="s">
        <v>668</v>
      </c>
      <c r="C121" s="185" t="s">
        <v>669</v>
      </c>
      <c r="D121" s="185"/>
      <c r="E121" s="185"/>
    </row>
    <row r="122" spans="1:5" ht="15" x14ac:dyDescent="0.2">
      <c r="B122" s="194" t="s">
        <v>664</v>
      </c>
      <c r="C122" s="181" t="s">
        <v>665</v>
      </c>
      <c r="D122" s="181"/>
      <c r="E122" s="181"/>
    </row>
    <row r="123" spans="1:5" ht="15" x14ac:dyDescent="0.2">
      <c r="B123" s="194" t="s">
        <v>666</v>
      </c>
      <c r="C123" s="181" t="s">
        <v>667</v>
      </c>
      <c r="D123" s="181"/>
      <c r="E123" s="181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C122:E122"/>
    <mergeCell ref="C123:E123"/>
    <mergeCell ref="C121:E121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ht="10.15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ht="10.15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2019-02-13T21:19:08Z</cp:lastPrinted>
  <dcterms:created xsi:type="dcterms:W3CDTF">2012-12-11T20:36:24Z</dcterms:created>
  <dcterms:modified xsi:type="dcterms:W3CDTF">2022-07-06T16:03:41Z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