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IERRES CONTABLES 2025\2D0 TRIM 2025\"/>
    </mc:Choice>
  </mc:AlternateContent>
  <xr:revisionPtr revIDLastSave="0" documentId="8_{9B2AEF99-8265-414C-B8AE-95E6193862AF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H110" i="59"/>
  <c r="F76" i="59"/>
  <c r="F56" i="59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<sst xmlns="http://schemas.openxmlformats.org/spreadsheetml/2006/main" count="860" uniqueCount="604">
  <si>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</si>
  <si>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</si>
  <si>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</si>
  <si>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</si>
  <si>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</si>
  <si>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</si>
  <si>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</si>
  <si>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</si>
  <si>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</si>
  <si>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</si>
  <si>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</si>
  <si>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</si>
  <si>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</si>
  <si>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</si>
  <si>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</si>
  <si>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</si>
  <si>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</si>
  <si>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</si>
  <si>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</si>
  <si>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</si>
  <si>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</si>
  <si>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</si>
  <si>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</si>
  <si>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</si>
  <si>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</si>
  <si>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</si>
  <si>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</si>
  <si>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</si>
  <si>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</si>
  <si>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</si>
  <si>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</si>
  <si>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</si>
  <si>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</si>
  <si>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</si>
  <si>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</si>
  <si>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</si>
  <si>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</si>
  <si>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</si>
  <si>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</si>
  <si>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</si>
  <si>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</si>
  <si>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</si>
  <si>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</si>
  <si>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</si>
  <si>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</si>
  <si>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</si>
  <si>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</si>
  <si>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</si>
  <si>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</si>
  <si>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</si>
  <si>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</si>
  <si>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</si>
  <si>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</si>
  <si>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</si>
  <si>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</si>
  <si>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</si>
  <si>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</si>
  <si>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</si>
  <si>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</si>
  <si>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</si>
  <si>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</si>
  <si>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</si>
  <si>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</si>
  <si>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</si>
  <si>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</si>
  <si>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</si>
  <si>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</si>
  <si>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</si>
  <si>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</si>
  <si>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</si>
  <si>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</si>
  <si>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</si>
  <si>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</si>
  <si>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</si>
  <si>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</si>
  <si>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</si>
  <si>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</si>
  <si>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</si>
  <si>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</si>
  <si>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</si>
  <si>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</si>
  <si>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</si>
  <si>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</si>
  <si>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</si>
  <si>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</si>
  <si>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</si>
  <si>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</si>
  <si>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</si>
  <si>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</si>
  <si>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</si>
  <si>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</si>
  <si>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</si>
  <si>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</si>
  <si>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</si>
  <si>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</si>
  <si>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</si>
  <si>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</si>
  <si>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</si>
  <si>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</si>
  <si>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</si>
  <si>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</si>
  <si>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</si>
  <si>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</si>
  <si>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</si>
  <si>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</si>
  <si>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</si>
  <si>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</si>
  <si>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</si>
  <si>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</si>
  <si>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</si>
  <si>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</si>
  <si>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</si>
  <si>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</si>
  <si>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</si>
  <si>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</si>
  <si>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</si>
  <si>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</si>
  <si>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</si>
  <si>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</si>
  <si>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</si>
  <si>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</si>
  <si>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</si>
  <si>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</si>
  <si>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</si>
  <si>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</si>
  <si>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</si>
  <si>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</si>
  <si>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</si>
  <si>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</si>
  <si>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</si>
  <si>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</si>
  <si>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</si>
  <si>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</si>
  <si>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</si>
  <si>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</si>
  <si>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</si>
  <si>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</si>
  <si>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</si>
  <si>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</si>
  <si>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</si>
  <si>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</si>
  <si>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</si>
  <si>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</si>
  <si>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</si>
  <si>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</si>
  <si>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</si>
  <si>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</si>
  <si>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</si>
  <si>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</si>
  <si>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</si>
  <si>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</si>
  <si>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</si>
  <si>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</si>
  <si>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</si>
  <si>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</si>
  <si>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</si>
  <si>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</si>
  <si>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</si>
  <si>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</si>
  <si>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</si>
  <si>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</si>
  <si>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</si>
  <si>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</si>
  <si>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</si>
  <si>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</si>
  <si>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</si>
  <si>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</si>
  <si>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</si>
  <si>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</si>
  <si>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</si>
  <si>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</si>
  <si>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</si>
  <si>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</si>
  <si>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</si>
  <si>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</si>
  <si>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</si>
  <si>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</si>
  <si>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</si>
  <si>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</si>
  <si>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</si>
  <si>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</si>
  <si>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</si>
  <si>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</si>
  <si>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</si>
  <si>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</si>
  <si>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</si>
  <si>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</si>
  <si>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</si>
  <si>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</si>
  <si>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</si>
  <si>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</si>
  <si>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</si>
  <si>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</si>
  <si>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</si>
  <si>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</si>
  <si>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</si>
  <si>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</si>
  <si>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</si>
  <si>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</si>
  <si>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</si>
  <si>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</si>
  <si>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</si>
  <si>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</si>
  <si>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</si>
  <si>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</si>
  <si>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</si>
  <si>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</si>
  <si>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</si>
  <si>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</si>
  <si>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</si>
  <si>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</si>
  <si>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</si>
  <si>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</si>
  <si>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</si>
  <si>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</si>
  <si>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</si>
  <si>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</si>
  <si>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</si>
  <si>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</si>
  <si>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</si>
  <si>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</si>
  <si>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</si>
  <si>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</si>
  <si>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</si>
  <si>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</si>
  <si>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</si>
  <si>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</si>
  <si>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</si>
  <si>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</si>
  <si>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</si>
  <si>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</si>
  <si>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</si>
  <si>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</si>
  <si>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</si>
  <si>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</si>
  <si>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</si>
  <si>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</si>
  <si>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</si>
  <si>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</si>
  <si>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</si>
  <si>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</si>
  <si>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</si>
  <si>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</si>
  <si>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</si>
  <si>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</si>
  <si>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</si>
  <si>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</si>
  <si>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</si>
  <si>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</si>
  <si>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</si>
  <si>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</si>
  <si>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</si>
  <si>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</si>
  <si>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</si>
  <si>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</si>
  <si>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</si>
  <si>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</si>
  <si>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</si>
  <si>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</si>
  <si>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</si>
  <si>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</si>
  <si>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</si>
  <si>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</si>
  <si>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</si>
  <si>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</si>
  <si>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</si>
  <si>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</si>
  <si>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</si>
  <si>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</si>
  <si>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</si>
  <si>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</si>
  <si>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</si>
  <si>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</si>
  <si>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</si>
  <si>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</si>
  <si>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</si>
  <si>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</si>
  <si>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</si>
  <si>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</si>
  <si>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</si>
  <si>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</si>
  <si>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</si>
  <si>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</si>
  <si>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</si>
  <si>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</si>
  <si>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</si>
  <si>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</si>
  <si>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</si>
  <si>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</si>
  <si>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</si>
  <si>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</si>
  <si>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</si>
  <si>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</si>
  <si>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</si>
  <si>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</si>
  <si>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</si>
  <si>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</si>
  <si>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</si>
  <si>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</si>
  <si>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</si>
  <si>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</si>
  <si>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</si>
  <si>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</si>
  <si>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</si>
  <si>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</si>
  <si>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</si>
  <si>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</si>
  <si>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</si>
  <si>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</si>
  <si>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</si>
  <si>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</si>
  <si>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</si>
  <si>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</si>
  <si>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</si>
  <si>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</si>
  <si>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</si>
  <si>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</si>
  <si>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</si>
  <si>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</si>
  <si>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</si>
  <si>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</si>
  <si>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</si>
  <si>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</si>
  <si>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</si>
  <si>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</si>
  <si>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</si>
  <si>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</si>
  <si>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</si>
  <si>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</si>
  <si>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</si>
  <si>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</si>
  <si>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</si>
  <si>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</si>
  <si>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</si>
  <si>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</si>
  <si>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</si>
  <si>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</si>
  <si>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</si>
  <si>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</si>
  <si>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</si>
  <si>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</si>
  <si>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</si>
  <si>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</si>
  <si>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</si>
  <si>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</si>
  <si>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</si>
  <si>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</si>
  <si>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</si>
  <si>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</si>
  <si>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</si>
  <si>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</si>
  <si>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</si>
  <si>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</si>
  <si>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</si>
  <si>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</si>
  <si>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</si>
  <si>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</si>
  <si>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</si>
  <si>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</si>
  <si>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</si>
  <si>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</si>
  <si>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</si>
  <si>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</si>
  <si>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</si>
  <si>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</si>
  <si>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</si>
  <si>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</si>
  <si>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</si>
  <si>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</si>
  <si>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</si>
  <si>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</si>
  <si>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</si>
  <si>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</si>
  <si>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</si>
  <si>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</si>
  <si>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</si>
  <si>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</si>
  <si>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</si>
  <si>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</si>
  <si>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</si>
  <si>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</si>
  <si>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</si>
  <si>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</si>
  <si>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</si>
  <si>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</si>
  <si>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</si>
  <si>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</si>
  <si>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</si>
  <si>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</si>
  <si>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</si>
  <si>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</si>
  <si>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</si>
  <si>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</si>
  <si>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</si>
  <si>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</si>
  <si>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</si>
  <si>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</si>
  <si>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</si>
  <si>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</si>
  <si>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</si>
  <si>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</si>
  <si>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</si>
  <si>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</si>
  <si>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</si>
  <si>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</si>
  <si>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</si>
  <si>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</si>
  <si>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</si>
  <si>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</si>
  <si>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</si>
  <si>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</si>
  <si>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</si>
  <si>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</si>
  <si>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</si>
  <si>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</si>
  <si>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</si>
  <si>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</si>
  <si>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</si>
  <si>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</si>
  <si>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</si>
  <si>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</si>
  <si>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</si>
  <si>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</si>
  <si>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</si>
  <si>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</si>
  <si>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</si>
  <si>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</si>
  <si>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</si>
  <si>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</si>
  <si>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</si>
  <si>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</si>
  <si>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</si>
  <si>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</si>
  <si>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</si>
  <si>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</si>
  <si>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</si>
  <si>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</si>
  <si>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</si>
  <si>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</si>
  <si>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</si>
  <si>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</si>
  <si>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</si>
  <si>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</si>
  <si>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</si>
  <si>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</si>
  <si>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</si>
  <si>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</si>
  <si>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</si>
  <si>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</si>
  <si>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</si>
  <si>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</si>
  <si>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</si>
  <si>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</si>
  <si>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</si>
  <si>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</si>
  <si>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</si>
  <si>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</si>
  <si>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</si>
  <si>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</si>
  <si>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</si>
  <si>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</si>
  <si>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</si>
  <si>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</si>
  <si>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</si>
  <si>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</si>
  <si>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</si>
  <si>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</si>
  <si>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</si>
  <si>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</si>
  <si>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</si>
  <si>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</si>
  <si>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</si>
  <si>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</si>
  <si>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</si>
  <si>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</si>
  <si>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</si>
  <si>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</si>
  <si>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</si>
  <si>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</si>
  <si>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</si>
  <si>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</si>
  <si>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</si>
  <si>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</si>
  <si>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</si>
  <si>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</si>
  <si>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</si>
  <si>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</si>
  <si>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</si>
  <si>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</si>
  <si>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</si>
  <si>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</si>
  <si>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</si>
  <si>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</si>
  <si>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</si>
  <si>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</si>
  <si>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</si>
  <si>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</si>
  <si>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</si>
  <si>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</si>
  <si>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</si>
  <si>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</si>
  <si>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</si>
  <si>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</si>
  <si>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</si>
  <si>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</si>
  <si>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</si>
  <si>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</si>
  <si>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</si>
  <si>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</si>
  <si>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</si>
  <si>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</si>
  <si>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</si>
  <si>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</si>
  <si>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</si>
  <si>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</si>
  <si>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</si>
  <si>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</si>
  <si>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</si>
  <si>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</si>
  <si>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</si>
  <si>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</si>
  <si>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</si>
  <si>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</si>
  <si>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</si>
  <si>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</si>
  <si>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</si>
  <si>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</si>
  <si>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</si>
  <si>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</si>
  <si>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</si>
  <si>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</si>
  <si>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</si>
  <si>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</si>
  <si>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</si>
  <si>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</si>
  <si>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</si>
  <si>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</si>
  <si>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</si>
  <si>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</si>
  <si>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</si>
  <si>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</si>
  <si>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</si>
  <si>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</si>
  <si>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</si>
  <si>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</si>
  <si>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</si>
  <si>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</si>
  <si>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</si>
  <si>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</si>
  <si>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</si>
  <si>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</si>
  <si>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</si>
  <si>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</si>
  <si>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</si>
  <si>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</si>
  <si>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</si>
  <si>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</si>
  <si>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</si>
  <si>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</si>
  <si>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</si>
  <si>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</si>
  <si>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</si>
  <si>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</si>
  <si>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</si>
  <si>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</si>
  <si>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</si>
  <si>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</si>
  <si>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</si>
  <si>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</si>
  <si>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</si>
  <si>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</si>
  <si>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</si>
  <si>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</si>
  <si>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</si>
  <si>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</si>
  <si>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</si>
  <si>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</si>
  <si>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</si>
  <si>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</si>
  <si>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</si>
  <si>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</si>
  <si>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</si>
  <si>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</si>
  <si>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</si>
  <si>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</si>
  <si>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</si>
  <si>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</si>
  <si>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</si>
  <si>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</si>
  <si>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</si>
  <si>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</si>
  <si>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</si>
  <si>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</si>
  <si>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</si>
  <si>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</si>
  <si>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</si>
  <si>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</si>
  <si>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</si>
  <si>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</si>
  <si>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</si>
  <si>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</si>
  <si>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</si>
  <si>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Comité Municipal de Agua Potable y Alcantarillado de Apaseo el Grande,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</si>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</sst>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1" t="s">
        <v>602</v>
      </c>
      <c r="B1" s="162"/>
      <c r="C1" s="104" t="s">
        <v>495</v>
      </c>
      <c r="D1" s="105">
        <v>2025</v>
      </c>
    </row>
    <row r="2" spans="1:4" ht="16.350000000000001" customHeight="1" x14ac:dyDescent="0.2">
      <c r="A2" s="163" t="s">
        <v>494</v>
      </c>
      <c r="B2" s="164"/>
      <c r="C2" s="10" t="s">
        <v>496</v>
      </c>
      <c r="D2" s="106" t="s">
        <v>501</v>
      </c>
    </row>
    <row r="3" spans="1:4" ht="16.350000000000001" customHeight="1" x14ac:dyDescent="0.2">
      <c r="A3" s="165" t="s">
        <v>603</v>
      </c>
      <c r="B3" s="166"/>
      <c r="C3" s="10" t="s">
        <v>497</v>
      </c>
      <c r="D3" s="107">
        <v>2</v>
      </c>
    </row>
    <row r="4" spans="1:4" ht="16.350000000000001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4" t="s">
        <v>602</v>
      </c>
      <c r="B1" s="164"/>
      <c r="C1" s="164"/>
      <c r="D1" s="10" t="s">
        <v>498</v>
      </c>
      <c r="E1" s="18">
        <v>2025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8" t="s">
        <v>501</v>
      </c>
    </row>
    <row r="3" spans="1:5" s="11" customFormat="1" ht="18.95" customHeight="1" x14ac:dyDescent="0.25">
      <c r="A3" s="164" t="s">
        <v>603</v>
      </c>
      <c r="B3" s="164"/>
      <c r="C3" s="164"/>
      <c r="D3" s="10" t="s">
        <v>500</v>
      </c>
      <c r="E3" s="18">
        <v>2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41196687.729999997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0">
        <f>SUM(C11+C21+C27+C30+C36+C39+C48)</f>
        <v>39838250.409999996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39838250.409999996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39838250.409999996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0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0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0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1358437.32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1358437.32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1358437.32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40026261.019999996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0">
        <f>C96+C103+C113</f>
        <v>38735487.929999992</v>
      </c>
      <c r="D95" s="112">
        <f>C95/$C$94</f>
        <v>0.96775184448642249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15573976.669999998</v>
      </c>
      <c r="D96" s="112">
        <f t="shared" ref="D96:D159" si="0">C96/$C$94</f>
        <v>0.38909396663900536</v>
      </c>
      <c r="E96" s="41"/>
    </row>
    <row r="97" spans="1:5" x14ac:dyDescent="0.2">
      <c r="A97" s="43">
        <v>5111</v>
      </c>
      <c r="B97" s="41" t="s">
        <v>280</v>
      </c>
      <c r="C97" s="141">
        <v>7519378</v>
      </c>
      <c r="D97" s="44">
        <f t="shared" si="0"/>
        <v>0.18786111438794592</v>
      </c>
      <c r="E97" s="41"/>
    </row>
    <row r="98" spans="1:5" x14ac:dyDescent="0.2">
      <c r="A98" s="43">
        <v>5112</v>
      </c>
      <c r="B98" s="41" t="s">
        <v>281</v>
      </c>
      <c r="C98" s="141">
        <v>2357137</v>
      </c>
      <c r="D98" s="44">
        <f t="shared" si="0"/>
        <v>5.8889762369315611E-2</v>
      </c>
      <c r="E98" s="41"/>
    </row>
    <row r="99" spans="1:5" x14ac:dyDescent="0.2">
      <c r="A99" s="43">
        <v>5113</v>
      </c>
      <c r="B99" s="41" t="s">
        <v>282</v>
      </c>
      <c r="C99" s="141">
        <v>1074065.3799999999</v>
      </c>
      <c r="D99" s="44">
        <f t="shared" si="0"/>
        <v>2.6834017283386018E-2</v>
      </c>
      <c r="E99" s="41"/>
    </row>
    <row r="100" spans="1:5" x14ac:dyDescent="0.2">
      <c r="A100" s="43">
        <v>5114</v>
      </c>
      <c r="B100" s="41" t="s">
        <v>283</v>
      </c>
      <c r="C100" s="141">
        <v>1864194.75</v>
      </c>
      <c r="D100" s="44">
        <f t="shared" si="0"/>
        <v>4.6574291539959588E-2</v>
      </c>
      <c r="E100" s="41"/>
    </row>
    <row r="101" spans="1:5" x14ac:dyDescent="0.2">
      <c r="A101" s="43">
        <v>5115</v>
      </c>
      <c r="B101" s="41" t="s">
        <v>284</v>
      </c>
      <c r="C101" s="141">
        <v>558955.54</v>
      </c>
      <c r="D101" s="44">
        <f t="shared" si="0"/>
        <v>1.396472030501939E-2</v>
      </c>
      <c r="E101" s="41"/>
    </row>
    <row r="102" spans="1:5" x14ac:dyDescent="0.2">
      <c r="A102" s="43">
        <v>5116</v>
      </c>
      <c r="B102" s="41" t="s">
        <v>285</v>
      </c>
      <c r="C102" s="141">
        <v>2200246</v>
      </c>
      <c r="D102" s="44">
        <f t="shared" si="0"/>
        <v>5.497006075337886E-2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4300057.67</v>
      </c>
      <c r="D103" s="112">
        <f t="shared" si="0"/>
        <v>0.10743091061769128</v>
      </c>
      <c r="E103" s="41"/>
    </row>
    <row r="104" spans="1:5" x14ac:dyDescent="0.2">
      <c r="A104" s="43">
        <v>5121</v>
      </c>
      <c r="B104" s="41" t="s">
        <v>287</v>
      </c>
      <c r="C104" s="141">
        <v>224642.28</v>
      </c>
      <c r="D104" s="44">
        <f t="shared" si="0"/>
        <v>5.6123723344469415E-3</v>
      </c>
      <c r="E104" s="41"/>
    </row>
    <row r="105" spans="1:5" x14ac:dyDescent="0.2">
      <c r="A105" s="43">
        <v>5122</v>
      </c>
      <c r="B105" s="41" t="s">
        <v>288</v>
      </c>
      <c r="C105" s="141">
        <v>69754.44</v>
      </c>
      <c r="D105" s="44">
        <f t="shared" si="0"/>
        <v>1.742716861940856E-3</v>
      </c>
      <c r="E105" s="41"/>
    </row>
    <row r="106" spans="1:5" x14ac:dyDescent="0.2">
      <c r="A106" s="43">
        <v>5123</v>
      </c>
      <c r="B106" s="41" t="s">
        <v>289</v>
      </c>
      <c r="C106" s="14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1">
        <v>1983558.35</v>
      </c>
      <c r="D107" s="44">
        <f t="shared" si="0"/>
        <v>4.9556423694155992E-2</v>
      </c>
      <c r="E107" s="41"/>
    </row>
    <row r="108" spans="1:5" x14ac:dyDescent="0.2">
      <c r="A108" s="43">
        <v>5125</v>
      </c>
      <c r="B108" s="41" t="s">
        <v>291</v>
      </c>
      <c r="C108" s="141">
        <v>38829.760000000002</v>
      </c>
      <c r="D108" s="44">
        <f t="shared" si="0"/>
        <v>9.701070999511512E-4</v>
      </c>
      <c r="E108" s="41"/>
    </row>
    <row r="109" spans="1:5" x14ac:dyDescent="0.2">
      <c r="A109" s="43">
        <v>5126</v>
      </c>
      <c r="B109" s="41" t="s">
        <v>292</v>
      </c>
      <c r="C109" s="141">
        <v>1066076.3999999999</v>
      </c>
      <c r="D109" s="44">
        <f t="shared" si="0"/>
        <v>2.6634423821583323E-2</v>
      </c>
      <c r="E109" s="41"/>
    </row>
    <row r="110" spans="1:5" x14ac:dyDescent="0.2">
      <c r="A110" s="43">
        <v>5127</v>
      </c>
      <c r="B110" s="41" t="s">
        <v>293</v>
      </c>
      <c r="C110" s="141">
        <v>347077.54</v>
      </c>
      <c r="D110" s="44">
        <f t="shared" si="0"/>
        <v>8.6712456061428054E-3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570118.9</v>
      </c>
      <c r="D112" s="44">
        <f t="shared" si="0"/>
        <v>1.4243621199470209E-2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18861453.59</v>
      </c>
      <c r="D113" s="112">
        <f t="shared" si="0"/>
        <v>0.47122696722972607</v>
      </c>
      <c r="E113" s="41"/>
    </row>
    <row r="114" spans="1:5" x14ac:dyDescent="0.2">
      <c r="A114" s="43">
        <v>5131</v>
      </c>
      <c r="B114" s="41" t="s">
        <v>297</v>
      </c>
      <c r="C114" s="141">
        <v>6361245.7599999998</v>
      </c>
      <c r="D114" s="44">
        <f t="shared" si="0"/>
        <v>0.1589268045002121</v>
      </c>
      <c r="E114" s="41"/>
    </row>
    <row r="115" spans="1:5" x14ac:dyDescent="0.2">
      <c r="A115" s="43">
        <v>5132</v>
      </c>
      <c r="B115" s="41" t="s">
        <v>298</v>
      </c>
      <c r="C115" s="141">
        <v>1791432.31</v>
      </c>
      <c r="D115" s="44">
        <f t="shared" si="0"/>
        <v>4.4756424016344463E-2</v>
      </c>
      <c r="E115" s="41"/>
    </row>
    <row r="116" spans="1:5" x14ac:dyDescent="0.2">
      <c r="A116" s="43">
        <v>5133</v>
      </c>
      <c r="B116" s="41" t="s">
        <v>299</v>
      </c>
      <c r="C116" s="141">
        <v>786183.17</v>
      </c>
      <c r="D116" s="44">
        <f t="shared" si="0"/>
        <v>1.9641683983601829E-2</v>
      </c>
      <c r="E116" s="41"/>
    </row>
    <row r="117" spans="1:5" x14ac:dyDescent="0.2">
      <c r="A117" s="43">
        <v>5134</v>
      </c>
      <c r="B117" s="41" t="s">
        <v>300</v>
      </c>
      <c r="C117" s="141">
        <v>635240.99</v>
      </c>
      <c r="D117" s="44">
        <f t="shared" si="0"/>
        <v>1.587060529292476E-2</v>
      </c>
      <c r="E117" s="41"/>
    </row>
    <row r="118" spans="1:5" x14ac:dyDescent="0.2">
      <c r="A118" s="43">
        <v>5135</v>
      </c>
      <c r="B118" s="41" t="s">
        <v>301</v>
      </c>
      <c r="C118" s="141">
        <v>3568397.35</v>
      </c>
      <c r="D118" s="44">
        <f t="shared" si="0"/>
        <v>8.9151403580188832E-2</v>
      </c>
      <c r="E118" s="41"/>
    </row>
    <row r="119" spans="1:5" x14ac:dyDescent="0.2">
      <c r="A119" s="43">
        <v>5136</v>
      </c>
      <c r="B119" s="41" t="s">
        <v>302</v>
      </c>
      <c r="C119" s="141">
        <v>231566</v>
      </c>
      <c r="D119" s="44">
        <f t="shared" si="0"/>
        <v>5.7853517690371579E-3</v>
      </c>
      <c r="E119" s="41"/>
    </row>
    <row r="120" spans="1:5" x14ac:dyDescent="0.2">
      <c r="A120" s="43">
        <v>5137</v>
      </c>
      <c r="B120" s="41" t="s">
        <v>303</v>
      </c>
      <c r="C120" s="141">
        <v>4696.49</v>
      </c>
      <c r="D120" s="44">
        <f t="shared" si="0"/>
        <v>1.1733521643836021E-4</v>
      </c>
      <c r="E120" s="41"/>
    </row>
    <row r="121" spans="1:5" x14ac:dyDescent="0.2">
      <c r="A121" s="43">
        <v>5138</v>
      </c>
      <c r="B121" s="41" t="s">
        <v>304</v>
      </c>
      <c r="C121" s="141">
        <v>3665180.72</v>
      </c>
      <c r="D121" s="44">
        <f t="shared" si="0"/>
        <v>9.1569400353648134E-2</v>
      </c>
      <c r="E121" s="41"/>
    </row>
    <row r="122" spans="1:5" x14ac:dyDescent="0.2">
      <c r="A122" s="43">
        <v>5139</v>
      </c>
      <c r="B122" s="41" t="s">
        <v>305</v>
      </c>
      <c r="C122" s="141">
        <v>1817510.8</v>
      </c>
      <c r="D122" s="44">
        <f t="shared" si="0"/>
        <v>4.5407958517330434E-2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1290773.0900000001</v>
      </c>
      <c r="D123" s="112">
        <f t="shared" si="0"/>
        <v>3.2248155513577376E-2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1290773.0900000001</v>
      </c>
      <c r="D133" s="112">
        <f t="shared" si="0"/>
        <v>3.2248155513577376E-2</v>
      </c>
      <c r="E133" s="41"/>
    </row>
    <row r="134" spans="1:5" x14ac:dyDescent="0.2">
      <c r="A134" s="43">
        <v>5241</v>
      </c>
      <c r="B134" s="41" t="s">
        <v>315</v>
      </c>
      <c r="C134" s="141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1">
        <v>1290773.0900000001</v>
      </c>
      <c r="D136" s="44">
        <f t="shared" si="0"/>
        <v>3.2248155513577376E-2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33" zoomScale="60"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0" t="s">
        <v>602</v>
      </c>
      <c r="B1" s="171"/>
      <c r="C1" s="171"/>
      <c r="D1" s="171"/>
      <c r="E1" s="171"/>
      <c r="F1" s="171"/>
      <c r="G1" s="10" t="s">
        <v>498</v>
      </c>
      <c r="H1" s="18">
        <v>2025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8" t="s">
        <v>501</v>
      </c>
    </row>
    <row r="3" spans="1:8" s="11" customFormat="1" ht="18.95" customHeight="1" x14ac:dyDescent="0.25">
      <c r="A3" s="170" t="s">
        <v>603</v>
      </c>
      <c r="B3" s="171"/>
      <c r="C3" s="171"/>
      <c r="D3" s="171"/>
      <c r="E3" s="171"/>
      <c r="F3" s="171"/>
      <c r="G3" s="10" t="s">
        <v>500</v>
      </c>
      <c r="H3" s="18">
        <v>2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-34944178.030000001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1206.44</v>
      </c>
      <c r="D15" s="143">
        <v>1206.44</v>
      </c>
      <c r="E15" s="143">
        <v>1202.49</v>
      </c>
      <c r="F15" s="143">
        <v>0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-821267.9</v>
      </c>
      <c r="D16" s="143">
        <v>0</v>
      </c>
      <c r="E16" s="143">
        <v>0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47557.49</v>
      </c>
      <c r="D20" s="143">
        <v>47557.49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3">
        <v>33697.199999999997</v>
      </c>
      <c r="D21" s="143">
        <v>33697.199999999997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13942716.560000001</v>
      </c>
      <c r="D23" s="143">
        <v>13942716.560000001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-1649860.45</v>
      </c>
      <c r="D27" s="143">
        <v>-1649860.45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152694.10999999999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4" t="s">
        <v>145</v>
      </c>
      <c r="C42" s="143">
        <v>152694.10999999999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58564690.660000004</v>
      </c>
      <c r="D56" s="143">
        <f>SUM(D57:D63)</f>
        <v>0</v>
      </c>
      <c r="E56" s="143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3">
        <v>1416000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411756.42</v>
      </c>
      <c r="D59" s="143">
        <v>0</v>
      </c>
      <c r="E59" s="143">
        <v>0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47715992.020000003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9020942.2200000007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0</v>
      </c>
      <c r="D63" s="143">
        <v>0</v>
      </c>
      <c r="E63" s="143">
        <v>0</v>
      </c>
    </row>
    <row r="64" spans="1:10" x14ac:dyDescent="0.2">
      <c r="A64" s="16">
        <v>1240</v>
      </c>
      <c r="B64" s="14" t="s">
        <v>157</v>
      </c>
      <c r="C64" s="143">
        <f>SUM(C65:C72)</f>
        <v>46170722.790000007</v>
      </c>
      <c r="D64" s="143">
        <f t="shared" ref="D64:E64" si="0">SUM(D65:D72)</f>
        <v>0</v>
      </c>
      <c r="E64" s="143">
        <f t="shared" si="0"/>
        <v>27354879.020000003</v>
      </c>
    </row>
    <row r="65" spans="1:9" x14ac:dyDescent="0.2">
      <c r="A65" s="16">
        <v>1241</v>
      </c>
      <c r="B65" s="14" t="s">
        <v>158</v>
      </c>
      <c r="C65" s="143">
        <v>3578104.3</v>
      </c>
      <c r="D65" s="143">
        <v>0</v>
      </c>
      <c r="E65" s="143">
        <v>1350371.41</v>
      </c>
    </row>
    <row r="66" spans="1:9" x14ac:dyDescent="0.2">
      <c r="A66" s="16">
        <v>1242</v>
      </c>
      <c r="B66" s="14" t="s">
        <v>159</v>
      </c>
      <c r="C66" s="143">
        <v>68725.56</v>
      </c>
      <c r="D66" s="143">
        <v>0</v>
      </c>
      <c r="E66" s="143">
        <v>68725.56</v>
      </c>
    </row>
    <row r="67" spans="1:9" x14ac:dyDescent="0.2">
      <c r="A67" s="16">
        <v>1243</v>
      </c>
      <c r="B67" s="14" t="s">
        <v>160</v>
      </c>
      <c r="C67" s="143">
        <v>0</v>
      </c>
      <c r="D67" s="143">
        <v>0</v>
      </c>
      <c r="E67" s="143">
        <v>0</v>
      </c>
    </row>
    <row r="68" spans="1:9" x14ac:dyDescent="0.2">
      <c r="A68" s="16">
        <v>1244</v>
      </c>
      <c r="B68" s="14" t="s">
        <v>161</v>
      </c>
      <c r="C68" s="143">
        <v>20835035.210000001</v>
      </c>
      <c r="D68" s="143">
        <v>0</v>
      </c>
      <c r="E68" s="143">
        <v>14369703.09</v>
      </c>
    </row>
    <row r="69" spans="1:9" x14ac:dyDescent="0.2">
      <c r="A69" s="16">
        <v>1245</v>
      </c>
      <c r="B69" s="14" t="s">
        <v>162</v>
      </c>
      <c r="C69" s="143">
        <v>60583.94</v>
      </c>
      <c r="D69" s="143">
        <v>0</v>
      </c>
      <c r="E69" s="143">
        <v>0</v>
      </c>
    </row>
    <row r="70" spans="1:9" x14ac:dyDescent="0.2">
      <c r="A70" s="16">
        <v>1246</v>
      </c>
      <c r="B70" s="14" t="s">
        <v>163</v>
      </c>
      <c r="C70" s="143">
        <v>21510373.780000001</v>
      </c>
      <c r="D70" s="143">
        <v>0</v>
      </c>
      <c r="E70" s="143">
        <v>11566078.960000001</v>
      </c>
    </row>
    <row r="71" spans="1:9" x14ac:dyDescent="0.2">
      <c r="A71" s="16">
        <v>1247</v>
      </c>
      <c r="B71" s="14" t="s">
        <v>164</v>
      </c>
      <c r="C71" s="143">
        <v>117900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2437668.54</v>
      </c>
      <c r="D76" s="143">
        <f>SUM(D77:D81)</f>
        <v>0</v>
      </c>
      <c r="E76" s="143">
        <f>SUM(E77:E81)</f>
        <v>621131.47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3">
        <v>866662.43</v>
      </c>
      <c r="D77" s="143">
        <v>0</v>
      </c>
      <c r="E77" s="143">
        <v>411663.99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1571006.11</v>
      </c>
      <c r="D80" s="143">
        <v>0</v>
      </c>
      <c r="E80" s="143">
        <v>209467.48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4365034.0599999996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4365034.0599999996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3">
        <v>0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14693524.969999999</v>
      </c>
      <c r="D110" s="143">
        <f>SUM(D111:D119)</f>
        <v>14693524.969999999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0</v>
      </c>
      <c r="D111" s="143">
        <f>C111</f>
        <v>0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6612317.6799999997</v>
      </c>
      <c r="D112" s="143">
        <f t="shared" ref="D112:D119" si="1">C112</f>
        <v>6612317.6799999997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2763120.17</v>
      </c>
      <c r="D113" s="143">
        <f t="shared" si="1"/>
        <v>2763120.17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713687.42</v>
      </c>
      <c r="D117" s="143">
        <f t="shared" si="1"/>
        <v>713687.42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4604399.7</v>
      </c>
      <c r="D119" s="143">
        <f t="shared" si="1"/>
        <v>4604399.7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5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1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2" t="s">
        <v>602</v>
      </c>
      <c r="B1" s="172"/>
      <c r="C1" s="172"/>
      <c r="D1" s="20" t="s">
        <v>498</v>
      </c>
      <c r="E1" s="21">
        <v>2025</v>
      </c>
    </row>
    <row r="2" spans="1:5" ht="18.95" customHeight="1" x14ac:dyDescent="0.2">
      <c r="A2" s="172" t="s">
        <v>504</v>
      </c>
      <c r="B2" s="172"/>
      <c r="C2" s="172"/>
      <c r="D2" s="20" t="s">
        <v>499</v>
      </c>
      <c r="E2" s="21" t="s">
        <v>501</v>
      </c>
    </row>
    <row r="3" spans="1:5" ht="18.95" customHeight="1" x14ac:dyDescent="0.2">
      <c r="A3" s="172" t="s">
        <v>603</v>
      </c>
      <c r="B3" s="172"/>
      <c r="C3" s="172"/>
      <c r="D3" s="20" t="s">
        <v>500</v>
      </c>
      <c r="E3" s="21">
        <v>2</v>
      </c>
    </row>
    <row r="4" spans="1:5" ht="18.95" customHeight="1" x14ac:dyDescent="0.2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842981.52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99700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1170426.71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117554373.17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31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2" t="s">
        <v>602</v>
      </c>
      <c r="B1" s="172"/>
      <c r="C1" s="172"/>
      <c r="D1" s="20" t="s">
        <v>498</v>
      </c>
      <c r="E1" s="21">
        <v>2025</v>
      </c>
    </row>
    <row r="2" spans="1:5" s="28" customFormat="1" ht="18.95" customHeight="1" x14ac:dyDescent="0.25">
      <c r="A2" s="172" t="s">
        <v>505</v>
      </c>
      <c r="B2" s="172"/>
      <c r="C2" s="172"/>
      <c r="D2" s="20" t="s">
        <v>499</v>
      </c>
      <c r="E2" s="21" t="s">
        <v>501</v>
      </c>
    </row>
    <row r="3" spans="1:5" s="28" customFormat="1" ht="18.95" customHeight="1" x14ac:dyDescent="0.25">
      <c r="A3" s="172" t="s">
        <v>603</v>
      </c>
      <c r="B3" s="172"/>
      <c r="C3" s="172"/>
      <c r="D3" s="20" t="s">
        <v>500</v>
      </c>
      <c r="E3" s="21">
        <v>2</v>
      </c>
    </row>
    <row r="4" spans="1:5" s="28" customFormat="1" ht="18.95" customHeight="1" x14ac:dyDescent="0.25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74036335.390000001</v>
      </c>
      <c r="D10" s="146">
        <v>791424.12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-34944178.030000001</v>
      </c>
      <c r="D12" s="146">
        <v>36883714.729999997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39092157.359999999</v>
      </c>
      <c r="D16" s="147">
        <f>SUM(D9:D15)</f>
        <v>37675138.849999994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7">
        <f>SUM(C22:C28)</f>
        <v>0</v>
      </c>
      <c r="D21" s="147">
        <f>SUM(D22:D28)</f>
        <v>6175235.0599999996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0</v>
      </c>
      <c r="D26" s="146">
        <v>6175235.0599999996</v>
      </c>
    </row>
    <row r="27" spans="1:5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157</v>
      </c>
      <c r="C29" s="147">
        <f>SUM(C30:C37)</f>
        <v>1796442.8800000001</v>
      </c>
      <c r="D29" s="147">
        <f>SUM(D30:D37)</f>
        <v>6531639.5700000003</v>
      </c>
    </row>
    <row r="30" spans="1:5" x14ac:dyDescent="0.2">
      <c r="A30" s="26">
        <v>1241</v>
      </c>
      <c r="B30" s="22" t="s">
        <v>158</v>
      </c>
      <c r="C30" s="146">
        <v>792229.02</v>
      </c>
      <c r="D30" s="146">
        <v>195672.38</v>
      </c>
    </row>
    <row r="31" spans="1:5" x14ac:dyDescent="0.2">
      <c r="A31" s="26">
        <v>1242</v>
      </c>
      <c r="B31" s="22" t="s">
        <v>159</v>
      </c>
      <c r="C31" s="146">
        <v>0</v>
      </c>
      <c r="D31" s="146">
        <v>0</v>
      </c>
    </row>
    <row r="32" spans="1:5" x14ac:dyDescent="0.2">
      <c r="A32" s="26">
        <v>1243</v>
      </c>
      <c r="B32" s="22" t="s">
        <v>160</v>
      </c>
      <c r="C32" s="146">
        <v>0</v>
      </c>
      <c r="D32" s="146">
        <v>0</v>
      </c>
    </row>
    <row r="33" spans="1:5" x14ac:dyDescent="0.2">
      <c r="A33" s="26">
        <v>1244</v>
      </c>
      <c r="B33" s="22" t="s">
        <v>161</v>
      </c>
      <c r="C33" s="146">
        <v>854482.76</v>
      </c>
      <c r="D33" s="146">
        <v>4076714.65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149731.1</v>
      </c>
      <c r="D35" s="146">
        <v>2259252.54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0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1796442.8800000001</v>
      </c>
      <c r="D44" s="147">
        <f>D21+D29+D38</f>
        <v>12706874.629999999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x14ac:dyDescent="0.2">
      <c r="A48" s="33">
        <v>3210</v>
      </c>
      <c r="B48" s="34" t="s">
        <v>521</v>
      </c>
      <c r="C48" s="147">
        <v>1170426.71</v>
      </c>
      <c r="D48" s="147">
        <v>13251706.189999999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7">
        <f>C54+C66+C94+C97+C50</f>
        <v>9822164.4499999993</v>
      </c>
      <c r="D49" s="147">
        <f>D54+D66+D94+D97+D50</f>
        <v>2812665.4299999997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0</v>
      </c>
      <c r="D66" s="147">
        <f>D67+D76+D79+D85</f>
        <v>2718070.4299999997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2718070.4299999997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0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2499778.36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218292.07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0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9822164.4499999993</v>
      </c>
      <c r="D97" s="147">
        <f>SUM(D98:D102)</f>
        <v>94595</v>
      </c>
    </row>
    <row r="98" spans="1:4" x14ac:dyDescent="0.2">
      <c r="A98" s="26">
        <v>2111</v>
      </c>
      <c r="B98" s="22" t="s">
        <v>523</v>
      </c>
      <c r="C98" s="146">
        <v>1926394.75</v>
      </c>
      <c r="D98" s="146">
        <v>0</v>
      </c>
    </row>
    <row r="99" spans="1:4" x14ac:dyDescent="0.2">
      <c r="A99" s="26">
        <v>2112</v>
      </c>
      <c r="B99" s="22" t="s">
        <v>524</v>
      </c>
      <c r="C99" s="146">
        <v>1386053.57</v>
      </c>
      <c r="D99" s="146">
        <v>0</v>
      </c>
    </row>
    <row r="100" spans="1:4" x14ac:dyDescent="0.2">
      <c r="A100" s="26">
        <v>2112</v>
      </c>
      <c r="B100" s="22" t="s">
        <v>525</v>
      </c>
      <c r="C100" s="146">
        <v>6269716.1299999999</v>
      </c>
      <c r="D100" s="146">
        <v>94595</v>
      </c>
    </row>
    <row r="101" spans="1:4" x14ac:dyDescent="0.2">
      <c r="A101" s="26">
        <v>2115</v>
      </c>
      <c r="B101" s="22" t="s">
        <v>526</v>
      </c>
      <c r="C101" s="146">
        <v>240000</v>
      </c>
      <c r="D101" s="146">
        <v>0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0</v>
      </c>
      <c r="D103" s="147">
        <f>+D104</f>
        <v>0</v>
      </c>
    </row>
    <row r="104" spans="1:4" x14ac:dyDescent="0.2">
      <c r="A104" s="96">
        <v>3100</v>
      </c>
      <c r="B104" s="100" t="s">
        <v>541</v>
      </c>
      <c r="C104" s="153">
        <f>SUM(C105:C108)</f>
        <v>0</v>
      </c>
      <c r="D104" s="153">
        <f>SUM(D105:D108)</f>
        <v>0</v>
      </c>
    </row>
    <row r="105" spans="1:4" x14ac:dyDescent="0.2">
      <c r="A105" s="98"/>
      <c r="B105" s="101" t="s">
        <v>542</v>
      </c>
      <c r="C105" s="154">
        <v>0</v>
      </c>
      <c r="D105" s="154">
        <v>0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6364.96</v>
      </c>
      <c r="D112" s="150">
        <f>+D113+D135</f>
        <v>0</v>
      </c>
    </row>
    <row r="113" spans="1:4" x14ac:dyDescent="0.2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0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0</v>
      </c>
    </row>
    <row r="135" spans="1:4" x14ac:dyDescent="0.2">
      <c r="A135" s="33">
        <v>1120</v>
      </c>
      <c r="B135" s="85" t="s">
        <v>529</v>
      </c>
      <c r="C135" s="147">
        <f>SUM(C136:C144)</f>
        <v>6364.96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6364.96</v>
      </c>
      <c r="D142" s="146">
        <v>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0</v>
      </c>
    </row>
    <row r="145" spans="1:4" x14ac:dyDescent="0.2">
      <c r="A145" s="26"/>
      <c r="B145" s="87" t="s">
        <v>539</v>
      </c>
      <c r="C145" s="147">
        <f>C48+C49+C103-C109-C112</f>
        <v>10986226.199999999</v>
      </c>
      <c r="D145" s="147">
        <f>D48+D49+D103-D109-D112</f>
        <v>16064371.619999999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3" t="s">
        <v>602</v>
      </c>
      <c r="B1" s="174"/>
      <c r="C1" s="175"/>
    </row>
    <row r="2" spans="1:3" s="29" customFormat="1" ht="18" customHeight="1" x14ac:dyDescent="0.25">
      <c r="A2" s="176" t="s">
        <v>506</v>
      </c>
      <c r="B2" s="177"/>
      <c r="C2" s="178"/>
    </row>
    <row r="3" spans="1:3" s="29" customFormat="1" ht="18" customHeight="1" x14ac:dyDescent="0.25">
      <c r="A3" s="176" t="s">
        <v>603</v>
      </c>
      <c r="B3" s="177"/>
      <c r="C3" s="178"/>
    </row>
    <row r="4" spans="1:3" s="31" customFormat="1" ht="18" customHeight="1" x14ac:dyDescent="0.2">
      <c r="A4" s="179" t="s">
        <v>507</v>
      </c>
      <c r="B4" s="180"/>
      <c r="C4" s="181"/>
    </row>
    <row r="5" spans="1:3" s="31" customFormat="1" ht="18" customHeight="1" x14ac:dyDescent="0.2">
      <c r="A5" s="182" t="s">
        <v>406</v>
      </c>
      <c r="B5" s="183"/>
      <c r="C5" s="129">
        <v>2025</v>
      </c>
    </row>
    <row r="6" spans="1:3" x14ac:dyDescent="0.2">
      <c r="A6" s="45" t="s">
        <v>435</v>
      </c>
      <c r="B6" s="45"/>
      <c r="C6" s="88">
        <v>41196687.729999997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41196687.729999997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4" t="s">
        <v>602</v>
      </c>
      <c r="B1" s="185"/>
      <c r="C1" s="186"/>
    </row>
    <row r="2" spans="1:3" s="32" customFormat="1" ht="18.95" customHeight="1" x14ac:dyDescent="0.25">
      <c r="A2" s="187" t="s">
        <v>508</v>
      </c>
      <c r="B2" s="188"/>
      <c r="C2" s="189"/>
    </row>
    <row r="3" spans="1:3" s="32" customFormat="1" ht="18.95" customHeight="1" x14ac:dyDescent="0.25">
      <c r="A3" s="187" t="s">
        <v>603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35" customHeight="1" x14ac:dyDescent="0.2">
      <c r="A5" s="190" t="s">
        <v>406</v>
      </c>
      <c r="B5" s="191"/>
      <c r="C5" s="129">
        <v>2025</v>
      </c>
    </row>
    <row r="6" spans="1:3" x14ac:dyDescent="0.2">
      <c r="A6" s="70" t="s">
        <v>448</v>
      </c>
      <c r="B6" s="45"/>
      <c r="C6" s="92">
        <v>51122746.82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12404522.220000001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1271837.28</v>
      </c>
    </row>
    <row r="11" spans="1:3" x14ac:dyDescent="0.2">
      <c r="A11" s="76">
        <v>2.2999999999999998</v>
      </c>
      <c r="B11" s="63" t="s">
        <v>158</v>
      </c>
      <c r="C11" s="93">
        <v>934021.87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2305862.08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531939.06000000006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6098058.1500000004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1262803.78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38718224.600000001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2" t="s">
        <v>602</v>
      </c>
      <c r="B1" s="193"/>
      <c r="C1" s="193"/>
      <c r="D1" s="193"/>
      <c r="E1" s="193"/>
      <c r="F1" s="193"/>
      <c r="G1" s="20" t="s">
        <v>498</v>
      </c>
      <c r="H1" s="21">
        <v>2025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0" t="s">
        <v>499</v>
      </c>
      <c r="H2" s="21" t="s">
        <v>501</v>
      </c>
    </row>
    <row r="3" spans="1:10" ht="18.95" customHeight="1" x14ac:dyDescent="0.2">
      <c r="A3" s="194" t="s">
        <v>603</v>
      </c>
      <c r="B3" s="195"/>
      <c r="C3" s="195"/>
      <c r="D3" s="195"/>
      <c r="E3" s="195"/>
      <c r="F3" s="195"/>
      <c r="G3" s="20" t="s">
        <v>500</v>
      </c>
      <c r="H3" s="21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2" t="s">
        <v>553</v>
      </c>
      <c r="C39" s="192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49980729.700000003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-32794041.969999999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24010000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-6364.96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-41190322.770000003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2" t="s">
        <v>554</v>
      </c>
      <c r="C48" s="192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-49980729.700000003</v>
      </c>
    </row>
    <row r="51" spans="1:3" x14ac:dyDescent="0.2">
      <c r="A51" s="22">
        <v>8220</v>
      </c>
      <c r="B51" s="103" t="s">
        <v>46</v>
      </c>
      <c r="C51" s="160">
        <v>41752680.210000001</v>
      </c>
    </row>
    <row r="52" spans="1:3" x14ac:dyDescent="0.2">
      <c r="A52" s="22">
        <v>8230</v>
      </c>
      <c r="B52" s="103" t="s">
        <v>600</v>
      </c>
      <c r="C52" s="160">
        <v>-58363922.82</v>
      </c>
    </row>
    <row r="53" spans="1:3" x14ac:dyDescent="0.2">
      <c r="A53" s="22">
        <v>8240</v>
      </c>
      <c r="B53" s="103" t="s">
        <v>45</v>
      </c>
      <c r="C53" s="160">
        <v>15469225.49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18683406.510000002</v>
      </c>
    </row>
    <row r="56" spans="1:3" x14ac:dyDescent="0.2">
      <c r="A56" s="22">
        <v>8270</v>
      </c>
      <c r="B56" s="103" t="s">
        <v>42</v>
      </c>
      <c r="C56" s="160">
        <v>32439340.309999999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2019-02-13T21:19:08Z</cp:lastPrinted>
  <dcterms:created xsi:type="dcterms:W3CDTF">2012-12-11T20:36:24Z</dcterms:created>
  <dcterms:modified xsi:type="dcterms:W3CDTF">2025-08-13T21:07:53Z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