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8_{1E86EEAE-B791-48DF-9C49-959202D8C7F8}" xr6:coauthVersionLast="47" xr6:coauthVersionMax="47" xr10:uidLastSave="{00000000-0000-0000-0000-000000000000}"/>
  <bookViews>
    <workbookView xWindow="14085" yWindow="30" windowWidth="14850" windowHeight="15480" tabRatio="885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  <definedName name="_xlnm.Print_Area" localSheetId="0">CA!$A$1:$G$53</definedName>
    <definedName name="_xlnm.Print_Area" localSheetId="3">CFG!$A$1:$G$42</definedName>
    <definedName name="_xlnm.Print_Area" localSheetId="2">COG!$A$1:$G$77</definedName>
    <definedName name="_xlnm.Print_Area" localSheetId="1">CTG!$A$1:$G$16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4" l="1"/>
  <c r="D50" i="4"/>
  <c r="G50" i="4" s="1"/>
  <c r="F18" i="4"/>
  <c r="E18" i="4"/>
  <c r="C18" i="4"/>
  <c r="B18" i="4"/>
  <c r="D17" i="4"/>
  <c r="G17" i="4" s="1"/>
  <c r="G16" i="4"/>
  <c r="D16" i="4"/>
  <c r="D15" i="4"/>
  <c r="G15" i="4" s="1"/>
  <c r="D14" i="4"/>
  <c r="G14" i="4" s="1"/>
  <c r="G13" i="4"/>
  <c r="D13" i="4"/>
  <c r="D12" i="4"/>
  <c r="G12" i="4" s="1"/>
  <c r="D11" i="4"/>
  <c r="G11" i="4" s="1"/>
  <c r="G10" i="4"/>
  <c r="D10" i="4"/>
  <c r="D9" i="4"/>
  <c r="G9" i="4" s="1"/>
  <c r="D8" i="4"/>
  <c r="G8" i="4" s="1"/>
  <c r="G7" i="4"/>
  <c r="D7" i="4"/>
  <c r="D6" i="4"/>
  <c r="D18" i="4" s="1"/>
  <c r="G6" i="4" l="1"/>
  <c r="G18" i="4" s="1"/>
  <c r="C41" i="5" l="1"/>
  <c r="B41" i="5"/>
  <c r="G39" i="5"/>
  <c r="G38" i="5"/>
  <c r="G37" i="5"/>
  <c r="G36" i="5"/>
  <c r="G35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3" i="5"/>
  <c r="G12" i="5"/>
  <c r="G11" i="5"/>
  <c r="G10" i="5"/>
  <c r="G9" i="5"/>
  <c r="G8" i="5"/>
  <c r="G7" i="5"/>
  <c r="G6" i="5"/>
  <c r="F5" i="5"/>
  <c r="F41" i="5" s="1"/>
  <c r="E5" i="5"/>
  <c r="E41" i="5" s="1"/>
  <c r="D5" i="5"/>
  <c r="G5" i="5" s="1"/>
  <c r="G41" i="5" s="1"/>
  <c r="C5" i="5"/>
  <c r="B5" i="5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F42" i="6"/>
  <c r="E42" i="6"/>
  <c r="D42" i="6"/>
  <c r="C42" i="6"/>
  <c r="B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F22" i="6"/>
  <c r="E22" i="6"/>
  <c r="D22" i="6"/>
  <c r="G22" i="6" s="1"/>
  <c r="C22" i="6"/>
  <c r="B22" i="6"/>
  <c r="G21" i="6"/>
  <c r="G20" i="6"/>
  <c r="G19" i="6"/>
  <c r="G18" i="6"/>
  <c r="G17" i="6"/>
  <c r="G16" i="6"/>
  <c r="G15" i="6"/>
  <c r="G14" i="6"/>
  <c r="G13" i="6"/>
  <c r="G12" i="6"/>
  <c r="F12" i="6"/>
  <c r="E12" i="6"/>
  <c r="D12" i="6"/>
  <c r="C12" i="6"/>
  <c r="B12" i="6"/>
  <c r="G11" i="6"/>
  <c r="G10" i="6"/>
  <c r="G9" i="6"/>
  <c r="G8" i="6"/>
  <c r="G7" i="6"/>
  <c r="G6" i="6"/>
  <c r="G5" i="6"/>
  <c r="F4" i="6"/>
  <c r="F76" i="6" s="1"/>
  <c r="E4" i="6"/>
  <c r="D4" i="6"/>
  <c r="D76" i="6" s="1"/>
  <c r="C4" i="6"/>
  <c r="C76" i="6" s="1"/>
  <c r="B4" i="6"/>
  <c r="B15" i="8"/>
  <c r="G13" i="8"/>
  <c r="F15" i="8"/>
  <c r="E15" i="8"/>
  <c r="C15" i="8"/>
  <c r="D13" i="8"/>
  <c r="D11" i="8"/>
  <c r="G11" i="8" s="1"/>
  <c r="D9" i="8"/>
  <c r="G9" i="8" s="1"/>
  <c r="G7" i="8"/>
  <c r="G5" i="8"/>
  <c r="F52" i="4"/>
  <c r="E52" i="4"/>
  <c r="D52" i="4"/>
  <c r="C52" i="4"/>
  <c r="B52" i="4"/>
  <c r="G48" i="4"/>
  <c r="G46" i="4"/>
  <c r="G44" i="4"/>
  <c r="G42" i="4"/>
  <c r="G40" i="4"/>
  <c r="G38" i="4"/>
  <c r="G52" i="4" l="1"/>
  <c r="D41" i="5"/>
  <c r="E76" i="6"/>
  <c r="B76" i="6"/>
  <c r="D15" i="8"/>
  <c r="G4" i="6"/>
  <c r="G76" i="6" s="1"/>
  <c r="G15" i="8"/>
</calcChain>
</file>

<file path=xl/sharedStrings.xml><?xml version="1.0" encoding="utf-8"?>
<sst xmlns="http://schemas.openxmlformats.org/spreadsheetml/2006/main" count="192" uniqueCount="142">
  <si>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</si>
  <si>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</si>
  <si>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</si>
  <si>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</si>
  <si>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</si>
  <si>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</si>
  <si>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</si>
  <si>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</si>
  <si>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</si>
  <si>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</si>
  <si>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</si>
  <si>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</si>
  <si>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</si>
  <si>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</si>
  <si>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</si>
  <si>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</si>
  <si>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</si>
  <si>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</si>
  <si>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</si>
  <si>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</si>
  <si>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</si>
  <si>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</si>
  <si>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</si>
  <si>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</si>
  <si>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</si>
  <si>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</si>
  <si>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</si>
  <si>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</si>
  <si>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</si>
  <si>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</si>
  <si>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</si>
  <si>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</si>
  <si>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</si>
  <si>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</si>
  <si>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</si>
  <si>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</si>
  <si>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</si>
  <si>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</si>
  <si>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</si>
  <si>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</si>
  <si>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</si>
  <si>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</si>
  <si>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</si>
  <si>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</si>
  <si>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</si>
  <si>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</si>
  <si>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</si>
  <si>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</si>
  <si>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</si>
  <si>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</si>
  <si>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</si>
  <si>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</si>
  <si>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</si>
  <si>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</si>
  <si>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</si>
  <si>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</si>
  <si>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</si>
  <si>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</si>
  <si>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</si>
  <si>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</si>
  <si>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</si>
  <si>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</si>
  <si>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</si>
  <si>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</si>
  <si>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</si>
  <si>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</si>
  <si>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</si>
  <si>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</si>
  <si>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</si>
  <si>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</si>
  <si>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</si>
  <si>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</si>
  <si>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</si>
  <si>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</si>
  <si>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</si>
  <si>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</si>
  <si>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</si>
  <si>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</si>
  <si>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</si>
  <si>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</si>
  <si>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</si>
  <si>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</si>
  <si>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</si>
  <si>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</si>
  <si>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</si>
  <si>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</si>
  <si>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</si>
  <si>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</si>
  <si>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</si>
  <si>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</si>
  <si>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</si>
  <si>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</si>
  <si>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</si>
  <si>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</si>
  <si>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</si>
  <si>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</si>
  <si>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</si>
  <si>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</si>
  <si>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</si>
  <si>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</si>
  <si>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</si>
  <si>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</si>
  <si>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</si>
  <si>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</si>
  <si>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</si>
  <si>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</si>
  <si>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</si>
  <si>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</si>
  <si>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</si>
  <si>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</si>
  <si>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</si>
  <si>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</si>
  <si>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</si>
  <si>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</si>
  <si>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</si>
  <si>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</si>
  <si>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</si>
  <si>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</si>
  <si>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</si>
  <si>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</si>
  <si>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</si>
  <si>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</si>
  <si>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</si>
  <si>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</si>
  <si>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</si>
  <si>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</si>
  <si>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</si>
  <si>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INVESTIGACION, PLANEACION Y ESTADISTICA
Estado Analítico del Ejercicio del Presupuesto de Egresos
Clasificación Económica (por Tipo de Gasto)
Del 01 de Enero al 31 de Marzo de 2025
(Cifras en Pesos)</t>
  </si>
  <si>
    <t>INSTITUTO MUNICIPAL DE INVESTIGACION, PLANEACION Y ESTADISTICA
Estado Analítico del Ejercicio del Presupuesto de Egresos
Clasificación por Objeto del Gasto (Capítulo y Concepto)
Del 01 de Enero al 31 de Marzo de 2025
(Cifras en Pesos)</t>
  </si>
  <si>
    <t>INSTITUTO MUNICIPAL DE INVESTIGACION, PLANEACION Y ESTADISTICA
Estado Analítico del Ejercicio del Presupuesto de Egresos
Clasificación Funcional (Finalidad y Función)
Del 01 de Enero al 31 de Marzo de 2025
(Cifras en Pesos)</t>
  </si>
  <si>
    <t>31120M04A010000 DIRECCION GENERAL</t>
  </si>
  <si>
    <t>31120M04A010100 COORDINACION ADMINISTRAT</t>
  </si>
  <si>
    <t>31120M04A010200 COORDINACION COMERCIAL</t>
  </si>
  <si>
    <t>31120M04A010300 COORDINACION TECNICA</t>
  </si>
  <si>
    <t>31120M04A010400 COORDINACION JURIDICA</t>
  </si>
  <si>
    <t>31120M04A010500 COORDINACION COMUNIDADES</t>
  </si>
  <si>
    <t>31120M04A010600 COORDINACION OPERATIVA</t>
  </si>
  <si>
    <t>31120M04A010700 COORDINACION RECURSOS MA</t>
  </si>
  <si>
    <t>31120M04A010800 COORDINACION RECURSOS HU</t>
  </si>
  <si>
    <t>31120M04A010900 COORDINACION SOCIAL DE C</t>
  </si>
  <si>
    <t>31120M04A011000 COORDINACION DE VINCULAC</t>
  </si>
  <si>
    <t>Comité Municipal de Agua Potable y Alcantarillado de Apaseo el Grande, Gto.
Estado Analítico del Ejercicio del Presupuesto de Egresos
Clasificación Administrativa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</si>
</sst>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4" fontId="6" fillId="2" borderId="1" xfId="9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2" fillId="0" borderId="5" xfId="9" applyNumberFormat="1" applyFont="1" applyBorder="1" applyAlignment="1">
      <alignment horizontal="center" vertical="center" wrapText="1"/>
    </xf>
    <xf numFmtId="0" fontId="6" fillId="2" borderId="2" xfId="9" applyFont="1" applyFill="1" applyBorder="1" applyAlignment="1" applyProtection="1">
      <alignment horizontal="centerContinuous" vertical="center" wrapText="1"/>
      <protection locked="0"/>
    </xf>
    <xf numFmtId="0" fontId="6" fillId="2" borderId="3" xfId="9" applyFont="1" applyFill="1" applyBorder="1" applyAlignment="1" applyProtection="1">
      <alignment horizontal="centerContinuous" vertical="center" wrapText="1"/>
      <protection locked="0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2" fillId="0" borderId="7" xfId="0" applyFont="1" applyBorder="1" applyProtection="1">
      <protection locked="0"/>
    </xf>
    <xf numFmtId="0" fontId="0" fillId="0" borderId="7" xfId="0" applyBorder="1" applyAlignment="1" applyProtection="1">
      <alignment horizontal="left" indent="1"/>
      <protection locked="0"/>
    </xf>
    <xf numFmtId="0" fontId="2" fillId="0" borderId="6" xfId="0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2" fillId="0" borderId="5" xfId="9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indent="1"/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wrapText="1" indent="1"/>
      <protection locked="0"/>
    </xf>
    <xf numFmtId="0" fontId="2" fillId="0" borderId="7" xfId="0" applyFont="1" applyBorder="1" applyAlignment="1" applyProtection="1">
      <alignment horizontal="left" wrapText="1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2" fillId="0" borderId="5" xfId="0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6" fillId="0" borderId="6" xfId="0" applyFont="1" applyBorder="1" applyAlignment="1" applyProtection="1">
      <alignment horizontal="left" indent="1"/>
      <protection locked="0"/>
    </xf>
    <xf numFmtId="0" fontId="6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 indent="2"/>
    </xf>
    <xf numFmtId="0" fontId="6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 indent="2"/>
    </xf>
    <xf numFmtId="0" fontId="6" fillId="0" borderId="6" xfId="0" applyFont="1" applyBorder="1" applyAlignment="1" applyProtection="1">
      <alignment horizontal="left" indent="2"/>
      <protection locked="0"/>
    </xf>
    <xf numFmtId="0" fontId="2" fillId="0" borderId="5" xfId="0" applyFont="1" applyBorder="1" applyAlignment="1">
      <alignment wrapText="1"/>
    </xf>
    <xf numFmtId="0" fontId="6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/>
    </xf>
    <xf numFmtId="4" fontId="6" fillId="2" borderId="5" xfId="9" applyNumberFormat="1" applyFont="1" applyFill="1" applyBorder="1" applyAlignment="1">
      <alignment horizontal="center" vertical="center" wrapText="1"/>
    </xf>
    <xf numFmtId="4" fontId="6" fillId="2" borderId="6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3" fontId="2" fillId="0" borderId="7" xfId="0" applyNumberFormat="1" applyFont="1" applyBorder="1" applyProtection="1">
      <protection locked="0"/>
    </xf>
    <xf numFmtId="0" fontId="2" fillId="0" borderId="8" xfId="9" applyFont="1" applyBorder="1" applyAlignment="1">
      <alignment horizontal="left" vertical="center" indent="1"/>
    </xf>
    <xf numFmtId="0" fontId="2" fillId="0" borderId="9" xfId="0" applyFont="1" applyBorder="1" applyAlignment="1" applyProtection="1">
      <alignment horizontal="left" indent="1"/>
      <protection locked="0"/>
    </xf>
    <xf numFmtId="0" fontId="6" fillId="0" borderId="3" xfId="0" applyFont="1" applyBorder="1" applyAlignment="1" applyProtection="1">
      <alignment horizontal="center"/>
      <protection locked="0"/>
    </xf>
    <xf numFmtId="3" fontId="6" fillId="0" borderId="1" xfId="0" applyNumberFormat="1" applyFont="1" applyBorder="1" applyProtection="1">
      <protection locked="0"/>
    </xf>
    <xf numFmtId="43" fontId="2" fillId="0" borderId="7" xfId="16" applyFont="1" applyBorder="1" applyProtection="1">
      <protection locked="0"/>
    </xf>
    <xf numFmtId="43" fontId="0" fillId="0" borderId="6" xfId="16" applyFont="1" applyBorder="1" applyProtection="1">
      <protection locked="0"/>
    </xf>
    <xf numFmtId="43" fontId="6" fillId="0" borderId="1" xfId="16" applyFont="1" applyBorder="1" applyProtection="1"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2"/>
  <sheetViews>
    <sheetView showGridLines="0" tabSelected="1" workbookViewId="0">
      <selection activeCell="A45" sqref="A45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141</v>
      </c>
      <c r="B1" s="45"/>
      <c r="C1" s="45"/>
      <c r="D1" s="45"/>
      <c r="E1" s="45"/>
      <c r="F1" s="45"/>
      <c r="G1" s="46"/>
    </row>
    <row r="2" spans="1:7" x14ac:dyDescent="0.2">
      <c r="A2" s="20"/>
      <c r="B2" s="11" t="s">
        <v>0</v>
      </c>
      <c r="C2" s="12"/>
      <c r="D2" s="12"/>
      <c r="E2" s="12"/>
      <c r="F2" s="13"/>
      <c r="G2" s="42" t="s">
        <v>1</v>
      </c>
    </row>
    <row r="3" spans="1:7" ht="24.95" customHeight="1" x14ac:dyDescent="0.2">
      <c r="A3" s="2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43"/>
    </row>
    <row r="4" spans="1:7" x14ac:dyDescent="0.2">
      <c r="A4" s="22"/>
      <c r="B4" s="10"/>
      <c r="C4" s="10"/>
      <c r="D4" s="10"/>
      <c r="E4" s="10"/>
      <c r="F4" s="10"/>
      <c r="G4" s="10"/>
    </row>
    <row r="5" spans="1:7" x14ac:dyDescent="0.2">
      <c r="A5" s="50"/>
      <c r="B5" s="10"/>
      <c r="C5" s="10"/>
      <c r="D5" s="10"/>
      <c r="E5" s="10"/>
      <c r="F5" s="10"/>
      <c r="G5" s="10"/>
    </row>
    <row r="6" spans="1:7" x14ac:dyDescent="0.2">
      <c r="A6" s="51" t="s">
        <v>130</v>
      </c>
      <c r="B6" s="49">
        <v>2829781.84</v>
      </c>
      <c r="C6" s="49">
        <v>3793216.67</v>
      </c>
      <c r="D6" s="49">
        <f>B6+C6</f>
        <v>6622998.5099999998</v>
      </c>
      <c r="E6" s="49">
        <v>2003405.73</v>
      </c>
      <c r="F6" s="49">
        <v>494692.11</v>
      </c>
      <c r="G6" s="49">
        <f>D6-E6</f>
        <v>4619592.7799999993</v>
      </c>
    </row>
    <row r="7" spans="1:7" x14ac:dyDescent="0.2">
      <c r="A7" s="51" t="s">
        <v>131</v>
      </c>
      <c r="B7" s="49">
        <v>4140508.94</v>
      </c>
      <c r="C7" s="49">
        <v>1982833.33</v>
      </c>
      <c r="D7" s="49">
        <f t="shared" ref="D7:D17" si="0">B7+C7</f>
        <v>6123342.2699999996</v>
      </c>
      <c r="E7" s="49">
        <v>825882.55</v>
      </c>
      <c r="F7" s="49">
        <v>535340.82999999996</v>
      </c>
      <c r="G7" s="49">
        <f t="shared" ref="G7:G17" si="1">D7-E7</f>
        <v>5297459.72</v>
      </c>
    </row>
    <row r="8" spans="1:7" x14ac:dyDescent="0.2">
      <c r="A8" s="51" t="s">
        <v>132</v>
      </c>
      <c r="B8" s="49">
        <v>6122985.6900000004</v>
      </c>
      <c r="C8" s="49">
        <v>2607912.94</v>
      </c>
      <c r="D8" s="49">
        <f t="shared" si="0"/>
        <v>8730898.6300000008</v>
      </c>
      <c r="E8" s="49">
        <v>2404877.14</v>
      </c>
      <c r="F8" s="49">
        <v>1195382.6399999999</v>
      </c>
      <c r="G8" s="49">
        <f t="shared" si="1"/>
        <v>6326021.4900000002</v>
      </c>
    </row>
    <row r="9" spans="1:7" x14ac:dyDescent="0.2">
      <c r="A9" s="51" t="s">
        <v>133</v>
      </c>
      <c r="B9" s="49">
        <v>16185555.59</v>
      </c>
      <c r="C9" s="49">
        <v>34288672.549999997</v>
      </c>
      <c r="D9" s="49">
        <f t="shared" si="0"/>
        <v>50474228.140000001</v>
      </c>
      <c r="E9" s="49">
        <v>6820008.5700000003</v>
      </c>
      <c r="F9" s="49">
        <v>3610296.65</v>
      </c>
      <c r="G9" s="49">
        <f t="shared" si="1"/>
        <v>43654219.57</v>
      </c>
    </row>
    <row r="10" spans="1:7" x14ac:dyDescent="0.2">
      <c r="A10" s="51" t="s">
        <v>134</v>
      </c>
      <c r="B10" s="49">
        <v>1851141.32</v>
      </c>
      <c r="C10" s="49">
        <v>120656</v>
      </c>
      <c r="D10" s="49">
        <f t="shared" si="0"/>
        <v>1971797.32</v>
      </c>
      <c r="E10" s="49">
        <v>274950.82</v>
      </c>
      <c r="F10" s="49">
        <v>228181.26</v>
      </c>
      <c r="G10" s="49">
        <f t="shared" si="1"/>
        <v>1696846.5</v>
      </c>
    </row>
    <row r="11" spans="1:7" x14ac:dyDescent="0.2">
      <c r="A11" s="51" t="s">
        <v>135</v>
      </c>
      <c r="B11" s="49">
        <v>1463491.76</v>
      </c>
      <c r="C11" s="49">
        <v>-69504</v>
      </c>
      <c r="D11" s="49">
        <f t="shared" si="0"/>
        <v>1393987.76</v>
      </c>
      <c r="E11" s="49">
        <v>230684.73</v>
      </c>
      <c r="F11" s="49">
        <v>182726.17</v>
      </c>
      <c r="G11" s="49">
        <f t="shared" si="1"/>
        <v>1163303.03</v>
      </c>
    </row>
    <row r="12" spans="1:7" x14ac:dyDescent="0.2">
      <c r="A12" s="51" t="s">
        <v>136</v>
      </c>
      <c r="B12" s="49">
        <v>12585032.4</v>
      </c>
      <c r="C12" s="49">
        <v>1429415.47</v>
      </c>
      <c r="D12" s="49">
        <f t="shared" si="0"/>
        <v>14014447.870000001</v>
      </c>
      <c r="E12" s="49">
        <v>3082485.7599999998</v>
      </c>
      <c r="F12" s="49">
        <v>2400939.1</v>
      </c>
      <c r="G12" s="49">
        <f t="shared" si="1"/>
        <v>10931962.110000001</v>
      </c>
    </row>
    <row r="13" spans="1:7" x14ac:dyDescent="0.2">
      <c r="A13" s="51" t="s">
        <v>137</v>
      </c>
      <c r="B13" s="49">
        <v>810017.42</v>
      </c>
      <c r="C13" s="49">
        <v>1045758.21</v>
      </c>
      <c r="D13" s="49">
        <f t="shared" si="0"/>
        <v>1855775.63</v>
      </c>
      <c r="E13" s="49">
        <v>361163.3</v>
      </c>
      <c r="F13" s="49">
        <v>156553.19</v>
      </c>
      <c r="G13" s="49">
        <f t="shared" si="1"/>
        <v>1494612.3299999998</v>
      </c>
    </row>
    <row r="14" spans="1:7" x14ac:dyDescent="0.2">
      <c r="A14" s="51" t="s">
        <v>138</v>
      </c>
      <c r="B14" s="49">
        <v>2116380.6</v>
      </c>
      <c r="C14" s="49">
        <v>1933040</v>
      </c>
      <c r="D14" s="49">
        <f t="shared" si="0"/>
        <v>4049420.6</v>
      </c>
      <c r="E14" s="49">
        <v>1586568.69</v>
      </c>
      <c r="F14" s="49">
        <v>1303406.42</v>
      </c>
      <c r="G14" s="49">
        <f t="shared" si="1"/>
        <v>2462851.91</v>
      </c>
    </row>
    <row r="15" spans="1:7" x14ac:dyDescent="0.2">
      <c r="A15" s="51" t="s">
        <v>139</v>
      </c>
      <c r="B15" s="49">
        <v>1331918.9099999999</v>
      </c>
      <c r="C15" s="49">
        <v>2355477.65</v>
      </c>
      <c r="D15" s="49">
        <f t="shared" si="0"/>
        <v>3687396.5599999996</v>
      </c>
      <c r="E15" s="49">
        <v>1433088.47</v>
      </c>
      <c r="F15" s="49">
        <v>697277</v>
      </c>
      <c r="G15" s="49">
        <f t="shared" si="1"/>
        <v>2254308.09</v>
      </c>
    </row>
    <row r="16" spans="1:7" x14ac:dyDescent="0.2">
      <c r="A16" s="51" t="s">
        <v>140</v>
      </c>
      <c r="B16" s="49">
        <v>543915.23</v>
      </c>
      <c r="C16" s="49">
        <v>66444</v>
      </c>
      <c r="D16" s="49">
        <f t="shared" si="0"/>
        <v>610359.23</v>
      </c>
      <c r="E16" s="49">
        <v>130354.93</v>
      </c>
      <c r="F16" s="49">
        <v>109377</v>
      </c>
      <c r="G16" s="49">
        <f t="shared" si="1"/>
        <v>480004.3</v>
      </c>
    </row>
    <row r="17" spans="1:7" x14ac:dyDescent="0.2">
      <c r="A17" s="51"/>
      <c r="B17" s="49">
        <v>0</v>
      </c>
      <c r="C17" s="49">
        <v>0</v>
      </c>
      <c r="D17" s="49">
        <f t="shared" si="0"/>
        <v>0</v>
      </c>
      <c r="E17" s="49">
        <v>0</v>
      </c>
      <c r="F17" s="49">
        <v>0</v>
      </c>
      <c r="G17" s="49">
        <f t="shared" si="1"/>
        <v>0</v>
      </c>
    </row>
    <row r="18" spans="1:7" x14ac:dyDescent="0.2">
      <c r="A18" s="52" t="s">
        <v>8</v>
      </c>
      <c r="B18" s="53">
        <f t="shared" ref="B18:G18" si="2">SUM(B6:B17)</f>
        <v>49980729.699999996</v>
      </c>
      <c r="C18" s="53">
        <f t="shared" si="2"/>
        <v>49553922.819999993</v>
      </c>
      <c r="D18" s="53">
        <f t="shared" si="2"/>
        <v>99534652.519999996</v>
      </c>
      <c r="E18" s="53">
        <f t="shared" si="2"/>
        <v>19153470.690000001</v>
      </c>
      <c r="F18" s="53">
        <f t="shared" si="2"/>
        <v>10914172.369999999</v>
      </c>
      <c r="G18" s="53">
        <f t="shared" si="2"/>
        <v>80381181.829999998</v>
      </c>
    </row>
    <row r="20" spans="1:7" ht="54.95" customHeight="1" x14ac:dyDescent="0.2">
      <c r="A20" s="44" t="s">
        <v>141</v>
      </c>
      <c r="B20" s="45"/>
      <c r="C20" s="45"/>
      <c r="D20" s="45"/>
      <c r="E20" s="45"/>
      <c r="F20" s="45"/>
      <c r="G20" s="46"/>
    </row>
    <row r="21" spans="1:7" x14ac:dyDescent="0.2">
      <c r="A21" s="20"/>
      <c r="B21" s="11" t="s">
        <v>0</v>
      </c>
      <c r="C21" s="12"/>
      <c r="D21" s="12"/>
      <c r="E21" s="12"/>
      <c r="F21" s="13"/>
      <c r="G21" s="42" t="s">
        <v>1</v>
      </c>
    </row>
    <row r="22" spans="1:7" ht="22.5" x14ac:dyDescent="0.2">
      <c r="A22" s="21" t="s">
        <v>2</v>
      </c>
      <c r="B22" s="2" t="s">
        <v>3</v>
      </c>
      <c r="C22" s="2" t="s">
        <v>4</v>
      </c>
      <c r="D22" s="2" t="s">
        <v>5</v>
      </c>
      <c r="E22" s="2" t="s">
        <v>6</v>
      </c>
      <c r="F22" s="2" t="s">
        <v>7</v>
      </c>
      <c r="G22" s="43"/>
    </row>
    <row r="23" spans="1:7" x14ac:dyDescent="0.2">
      <c r="A23" s="24"/>
      <c r="B23" s="7"/>
      <c r="C23" s="7"/>
      <c r="D23" s="7"/>
      <c r="E23" s="7"/>
      <c r="F23" s="7"/>
      <c r="G23" s="7"/>
    </row>
    <row r="24" spans="1:7" x14ac:dyDescent="0.2">
      <c r="A24" s="15" t="s">
        <v>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2">
      <c r="A25" s="15" t="s">
        <v>10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">
      <c r="A26" s="15" t="s">
        <v>11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">
      <c r="A27" s="15" t="s">
        <v>12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x14ac:dyDescent="0.2">
      <c r="A28" s="25"/>
      <c r="B28" s="9"/>
      <c r="C28" s="9"/>
      <c r="D28" s="9"/>
      <c r="E28" s="9"/>
      <c r="F28" s="9"/>
      <c r="G28" s="9"/>
    </row>
    <row r="29" spans="1:7" x14ac:dyDescent="0.2">
      <c r="A29" s="23" t="s">
        <v>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2" spans="1:7" ht="54.95" customHeight="1" x14ac:dyDescent="0.2">
      <c r="A32" s="44" t="s">
        <v>141</v>
      </c>
      <c r="B32" s="45"/>
      <c r="C32" s="45"/>
      <c r="D32" s="45"/>
      <c r="E32" s="45"/>
      <c r="F32" s="45"/>
      <c r="G32" s="46"/>
    </row>
    <row r="33" spans="1:7" x14ac:dyDescent="0.2">
      <c r="A33" s="20"/>
      <c r="B33" s="11" t="s">
        <v>0</v>
      </c>
      <c r="C33" s="12"/>
      <c r="D33" s="12"/>
      <c r="E33" s="12"/>
      <c r="F33" s="13"/>
      <c r="G33" s="42" t="s">
        <v>1</v>
      </c>
    </row>
    <row r="34" spans="1:7" ht="22.5" x14ac:dyDescent="0.2">
      <c r="A34" s="21" t="s">
        <v>2</v>
      </c>
      <c r="B34" s="2" t="s">
        <v>3</v>
      </c>
      <c r="C34" s="2" t="s">
        <v>4</v>
      </c>
      <c r="D34" s="2" t="s">
        <v>5</v>
      </c>
      <c r="E34" s="2" t="s">
        <v>6</v>
      </c>
      <c r="F34" s="2" t="s">
        <v>7</v>
      </c>
      <c r="G34" s="43"/>
    </row>
    <row r="35" spans="1:7" x14ac:dyDescent="0.2">
      <c r="A35" s="24"/>
      <c r="B35" s="7"/>
      <c r="C35" s="7"/>
      <c r="D35" s="7"/>
      <c r="E35" s="7"/>
      <c r="F35" s="7"/>
      <c r="G35" s="7"/>
    </row>
    <row r="36" spans="1:7" ht="22.5" x14ac:dyDescent="0.2">
      <c r="A36" s="26" t="s">
        <v>13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3">
        <f>+D36-E36</f>
        <v>0</v>
      </c>
    </row>
    <row r="37" spans="1:7" x14ac:dyDescent="0.2">
      <c r="A37" s="26"/>
      <c r="B37" s="8"/>
      <c r="C37" s="8"/>
      <c r="D37" s="8"/>
      <c r="E37" s="8"/>
      <c r="F37" s="8"/>
      <c r="G37" s="8"/>
    </row>
    <row r="38" spans="1:7" x14ac:dyDescent="0.2">
      <c r="A38" s="26" t="s">
        <v>14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3">
        <f>+D38-E38</f>
        <v>0</v>
      </c>
    </row>
    <row r="39" spans="1:7" x14ac:dyDescent="0.2">
      <c r="A39" s="26"/>
      <c r="B39" s="8"/>
      <c r="C39" s="8"/>
      <c r="D39" s="8"/>
      <c r="E39" s="8"/>
      <c r="F39" s="8"/>
      <c r="G39" s="8"/>
    </row>
    <row r="40" spans="1:7" ht="22.5" x14ac:dyDescent="0.2">
      <c r="A40" s="26" t="s">
        <v>15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3">
        <f>+D40-E40</f>
        <v>0</v>
      </c>
    </row>
    <row r="41" spans="1:7" x14ac:dyDescent="0.2">
      <c r="A41" s="26"/>
      <c r="B41" s="8"/>
      <c r="C41" s="8"/>
      <c r="D41" s="8"/>
      <c r="E41" s="8"/>
      <c r="F41" s="8"/>
      <c r="G41" s="8"/>
    </row>
    <row r="42" spans="1:7" ht="22.5" x14ac:dyDescent="0.2">
      <c r="A42" s="26" t="s">
        <v>16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3">
        <f>+D42-E42</f>
        <v>0</v>
      </c>
    </row>
    <row r="43" spans="1:7" x14ac:dyDescent="0.2">
      <c r="A43" s="26"/>
      <c r="B43" s="8"/>
      <c r="C43" s="8"/>
      <c r="D43" s="8"/>
      <c r="E43" s="8"/>
      <c r="F43" s="8"/>
      <c r="G43" s="8"/>
    </row>
    <row r="44" spans="1:7" ht="22.5" x14ac:dyDescent="0.2">
      <c r="A44" s="26" t="s">
        <v>17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3">
        <f>+D44-E44</f>
        <v>0</v>
      </c>
    </row>
    <row r="45" spans="1:7" x14ac:dyDescent="0.2">
      <c r="A45" s="26"/>
      <c r="B45" s="8"/>
      <c r="C45" s="8"/>
      <c r="D45" s="8"/>
      <c r="E45" s="8"/>
      <c r="F45" s="8"/>
      <c r="G45" s="8"/>
    </row>
    <row r="46" spans="1:7" ht="22.5" x14ac:dyDescent="0.2">
      <c r="A46" s="27" t="s">
        <v>18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3">
        <f>+D46-E46</f>
        <v>0</v>
      </c>
    </row>
    <row r="47" spans="1:7" x14ac:dyDescent="0.2">
      <c r="A47" s="26"/>
      <c r="B47" s="8"/>
      <c r="C47" s="8"/>
      <c r="D47" s="8"/>
      <c r="E47" s="8"/>
      <c r="F47" s="8"/>
      <c r="G47" s="8"/>
    </row>
    <row r="48" spans="1:7" x14ac:dyDescent="0.2">
      <c r="A48" s="26" t="s">
        <v>19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3">
        <f>+D48-E48</f>
        <v>0</v>
      </c>
    </row>
    <row r="49" spans="1:7" x14ac:dyDescent="0.2">
      <c r="A49" s="26"/>
      <c r="B49" s="8"/>
      <c r="C49" s="8"/>
      <c r="D49" s="8"/>
      <c r="E49" s="8"/>
      <c r="F49" s="8"/>
      <c r="G49" s="8"/>
    </row>
    <row r="50" spans="1:7" x14ac:dyDescent="0.2">
      <c r="A50" s="26" t="s">
        <v>20</v>
      </c>
      <c r="B50" s="54">
        <v>49980729.700000003</v>
      </c>
      <c r="C50" s="54">
        <v>49553922.82</v>
      </c>
      <c r="D50" s="54">
        <f t="shared" ref="D50" si="3">B50+C50</f>
        <v>99534652.520000011</v>
      </c>
      <c r="E50" s="54">
        <v>19153470.690000001</v>
      </c>
      <c r="F50" s="54">
        <v>10914172.369999999</v>
      </c>
      <c r="G50" s="54">
        <f t="shared" ref="G50" si="4">D50-E50</f>
        <v>80381181.830000013</v>
      </c>
    </row>
    <row r="51" spans="1:7" x14ac:dyDescent="0.2">
      <c r="A51" s="28"/>
      <c r="B51" s="55"/>
      <c r="C51" s="55"/>
      <c r="D51" s="55"/>
      <c r="E51" s="55"/>
      <c r="F51" s="55"/>
      <c r="G51" s="55"/>
    </row>
    <row r="52" spans="1:7" x14ac:dyDescent="0.2">
      <c r="A52" s="23" t="s">
        <v>8</v>
      </c>
      <c r="B52" s="56">
        <f>SUM(B36:B51)</f>
        <v>49980729.700000003</v>
      </c>
      <c r="C52" s="56">
        <f t="shared" ref="C52:G52" si="5">SUM(C36:C51)</f>
        <v>49553922.82</v>
      </c>
      <c r="D52" s="56">
        <f t="shared" si="5"/>
        <v>99534652.520000011</v>
      </c>
      <c r="E52" s="56">
        <f t="shared" si="5"/>
        <v>19153470.690000001</v>
      </c>
      <c r="F52" s="56">
        <f t="shared" si="5"/>
        <v>10914172.369999999</v>
      </c>
      <c r="G52" s="56">
        <f t="shared" si="5"/>
        <v>80381181.830000013</v>
      </c>
    </row>
  </sheetData>
  <sheetProtection formatCells="0" formatColumns="0" formatRows="0" insertRows="0" deleteRows="0" autoFilter="0"/>
  <mergeCells count="6">
    <mergeCell ref="G2:G3"/>
    <mergeCell ref="G21:G22"/>
    <mergeCell ref="G33:G34"/>
    <mergeCell ref="A1:G1"/>
    <mergeCell ref="A20:G20"/>
    <mergeCell ref="A32:G32"/>
  </mergeCells>
  <printOptions horizontalCentered="1"/>
  <pageMargins left="0.19685039370078741" right="0" top="0" bottom="0" header="0.31496062992125984" footer="0.31496062992125984"/>
  <pageSetup scale="75" orientation="portrait" r:id="rId1"/>
  <ignoredErrors>
    <ignoredError sqref="G38:G49 B52:G5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showGridLines="0" workbookViewId="0">
      <selection activeCell="A33" sqref="A3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127</v>
      </c>
      <c r="B1" s="45"/>
      <c r="C1" s="45"/>
      <c r="D1" s="45"/>
      <c r="E1" s="45"/>
      <c r="F1" s="45"/>
      <c r="G1" s="46"/>
    </row>
    <row r="2" spans="1:7" x14ac:dyDescent="0.2">
      <c r="A2" s="20"/>
      <c r="B2" s="11" t="s">
        <v>0</v>
      </c>
      <c r="C2" s="12"/>
      <c r="D2" s="12"/>
      <c r="E2" s="12"/>
      <c r="F2" s="13"/>
      <c r="G2" s="42" t="s">
        <v>1</v>
      </c>
    </row>
    <row r="3" spans="1:7" ht="24.95" customHeight="1" x14ac:dyDescent="0.2">
      <c r="A3" s="2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43"/>
    </row>
    <row r="4" spans="1:7" x14ac:dyDescent="0.2">
      <c r="A4" s="29"/>
      <c r="B4" s="5"/>
      <c r="C4" s="5"/>
      <c r="D4" s="5"/>
      <c r="E4" s="5"/>
      <c r="F4" s="5"/>
      <c r="G4" s="5"/>
    </row>
    <row r="5" spans="1:7" x14ac:dyDescent="0.2">
      <c r="A5" s="30" t="s">
        <v>21</v>
      </c>
      <c r="B5" s="3">
        <v>18312964.66</v>
      </c>
      <c r="C5" s="3">
        <v>120292.57</v>
      </c>
      <c r="D5" s="3">
        <v>18433257.23</v>
      </c>
      <c r="E5" s="3">
        <v>4667984.62</v>
      </c>
      <c r="F5" s="3">
        <v>4246887.45</v>
      </c>
      <c r="G5" s="3">
        <f>+D5-E5</f>
        <v>13765272.609999999</v>
      </c>
    </row>
    <row r="6" spans="1:7" x14ac:dyDescent="0.2">
      <c r="A6" s="30"/>
      <c r="B6" s="14"/>
      <c r="C6" s="14"/>
      <c r="D6" s="14"/>
      <c r="E6" s="14"/>
      <c r="F6" s="14"/>
      <c r="G6" s="14"/>
    </row>
    <row r="7" spans="1:7" x14ac:dyDescent="0.2">
      <c r="A7" s="30" t="s">
        <v>22</v>
      </c>
      <c r="B7" s="3">
        <v>0</v>
      </c>
      <c r="C7" s="3">
        <v>50000</v>
      </c>
      <c r="D7" s="3">
        <v>50000</v>
      </c>
      <c r="E7" s="3">
        <v>0</v>
      </c>
      <c r="F7" s="3">
        <v>0</v>
      </c>
      <c r="G7" s="3">
        <f>+D7-E7</f>
        <v>50000</v>
      </c>
    </row>
    <row r="8" spans="1:7" x14ac:dyDescent="0.2">
      <c r="A8" s="30"/>
      <c r="B8" s="14"/>
      <c r="C8" s="14"/>
      <c r="D8" s="14"/>
      <c r="E8" s="14"/>
      <c r="F8" s="14"/>
      <c r="G8" s="14"/>
    </row>
    <row r="9" spans="1:7" x14ac:dyDescent="0.2">
      <c r="A9" s="30" t="s">
        <v>23</v>
      </c>
      <c r="B9" s="3">
        <v>0</v>
      </c>
      <c r="C9" s="3">
        <v>0</v>
      </c>
      <c r="D9" s="3">
        <f>+B9+C9</f>
        <v>0</v>
      </c>
      <c r="E9" s="3">
        <v>0</v>
      </c>
      <c r="F9" s="3">
        <v>0</v>
      </c>
      <c r="G9" s="3">
        <f>+D9-E9</f>
        <v>0</v>
      </c>
    </row>
    <row r="10" spans="1:7" x14ac:dyDescent="0.2">
      <c r="A10" s="30"/>
      <c r="B10" s="14"/>
      <c r="C10" s="14"/>
      <c r="D10" s="14"/>
      <c r="E10" s="14"/>
      <c r="F10" s="14"/>
      <c r="G10" s="14"/>
    </row>
    <row r="11" spans="1:7" x14ac:dyDescent="0.2">
      <c r="A11" s="30" t="s">
        <v>24</v>
      </c>
      <c r="B11" s="3">
        <v>0</v>
      </c>
      <c r="C11" s="3">
        <v>0</v>
      </c>
      <c r="D11" s="3">
        <f>+B11+C11</f>
        <v>0</v>
      </c>
      <c r="E11" s="3">
        <v>0</v>
      </c>
      <c r="F11" s="3">
        <v>0</v>
      </c>
      <c r="G11" s="3">
        <f>+D11-E11</f>
        <v>0</v>
      </c>
    </row>
    <row r="12" spans="1:7" x14ac:dyDescent="0.2">
      <c r="A12" s="30"/>
      <c r="B12" s="14"/>
      <c r="C12" s="14"/>
      <c r="D12" s="14"/>
      <c r="E12" s="14"/>
      <c r="F12" s="14"/>
      <c r="G12" s="14"/>
    </row>
    <row r="13" spans="1:7" x14ac:dyDescent="0.2">
      <c r="A13" s="30" t="s">
        <v>25</v>
      </c>
      <c r="B13" s="3">
        <v>0</v>
      </c>
      <c r="C13" s="3">
        <v>0</v>
      </c>
      <c r="D13" s="3">
        <f>+B13+C13</f>
        <v>0</v>
      </c>
      <c r="E13" s="3">
        <v>0</v>
      </c>
      <c r="F13" s="3">
        <v>0</v>
      </c>
      <c r="G13" s="3">
        <f>+D13-E13</f>
        <v>0</v>
      </c>
    </row>
    <row r="14" spans="1:7" x14ac:dyDescent="0.2">
      <c r="A14" s="31"/>
      <c r="B14" s="16"/>
      <c r="C14" s="16"/>
      <c r="D14" s="16"/>
      <c r="E14" s="16"/>
      <c r="F14" s="16"/>
      <c r="G14" s="16"/>
    </row>
    <row r="15" spans="1:7" x14ac:dyDescent="0.2">
      <c r="A15" s="32" t="s">
        <v>8</v>
      </c>
      <c r="B15" s="6">
        <f>SUM(B5+B7+B9+B11+B13)</f>
        <v>18312964.66</v>
      </c>
      <c r="C15" s="6">
        <f t="shared" ref="C15:G15" si="0">SUM(C5+C7+C9+C11+C13)</f>
        <v>170292.57</v>
      </c>
      <c r="D15" s="6">
        <f t="shared" si="0"/>
        <v>18483257.23</v>
      </c>
      <c r="E15" s="6">
        <f t="shared" si="0"/>
        <v>4667984.62</v>
      </c>
      <c r="F15" s="6">
        <f t="shared" si="0"/>
        <v>4246887.45</v>
      </c>
      <c r="G15" s="6">
        <f t="shared" si="0"/>
        <v>13815272.609999999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" right="0" top="0.39370078740157483" bottom="0" header="0.31496062992125984" footer="0.31496062992125984"/>
  <pageSetup orientation="landscape" r:id="rId1"/>
  <ignoredErrors>
    <ignoredError sqref="G5:G7 G9:G15 B15:F15 D9:D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showGridLines="0" topLeftCell="A52" workbookViewId="0">
      <selection activeCell="A87" sqref="A8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44" t="s">
        <v>128</v>
      </c>
      <c r="B1" s="45"/>
      <c r="C1" s="45"/>
      <c r="D1" s="45"/>
      <c r="E1" s="45"/>
      <c r="F1" s="45"/>
      <c r="G1" s="46"/>
    </row>
    <row r="2" spans="1:7" x14ac:dyDescent="0.2">
      <c r="A2" s="20"/>
      <c r="B2" s="11" t="s">
        <v>0</v>
      </c>
      <c r="C2" s="12"/>
      <c r="D2" s="12"/>
      <c r="E2" s="12"/>
      <c r="F2" s="13"/>
      <c r="G2" s="42" t="s">
        <v>1</v>
      </c>
    </row>
    <row r="3" spans="1:7" ht="24.95" customHeight="1" x14ac:dyDescent="0.2">
      <c r="A3" s="2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43"/>
    </row>
    <row r="4" spans="1:7" x14ac:dyDescent="0.2">
      <c r="A4" s="33" t="s">
        <v>26</v>
      </c>
      <c r="B4" s="17">
        <f>SUM(B5:B11)</f>
        <v>14806080.18</v>
      </c>
      <c r="C4" s="17">
        <f t="shared" ref="C4:F4" si="0">SUM(C5:C11)</f>
        <v>0</v>
      </c>
      <c r="D4" s="17">
        <f t="shared" si="0"/>
        <v>14806080.180000002</v>
      </c>
      <c r="E4" s="17">
        <f t="shared" si="0"/>
        <v>4091575.31</v>
      </c>
      <c r="F4" s="17">
        <f t="shared" si="0"/>
        <v>3670478.14</v>
      </c>
      <c r="G4" s="17">
        <f t="shared" ref="G4:G67" si="1">+D4-E4</f>
        <v>10714504.870000001</v>
      </c>
    </row>
    <row r="5" spans="1:7" x14ac:dyDescent="0.2">
      <c r="A5" s="34" t="s">
        <v>27</v>
      </c>
      <c r="B5" s="3">
        <v>10532099.369999999</v>
      </c>
      <c r="C5" s="3">
        <v>-1012109.24</v>
      </c>
      <c r="D5" s="3">
        <v>9519990.1300000008</v>
      </c>
      <c r="E5" s="3">
        <v>2265266.5499999998</v>
      </c>
      <c r="F5" s="3">
        <v>2265266.5499999998</v>
      </c>
      <c r="G5" s="3">
        <f t="shared" si="1"/>
        <v>7254723.580000001</v>
      </c>
    </row>
    <row r="6" spans="1:7" x14ac:dyDescent="0.2">
      <c r="A6" s="34" t="s">
        <v>28</v>
      </c>
      <c r="B6" s="3">
        <v>0</v>
      </c>
      <c r="C6" s="3">
        <v>48871.46</v>
      </c>
      <c r="D6" s="3">
        <v>48871.46</v>
      </c>
      <c r="E6" s="3">
        <v>12860.91</v>
      </c>
      <c r="F6" s="3">
        <v>12860.91</v>
      </c>
      <c r="G6" s="3">
        <f t="shared" si="1"/>
        <v>36010.550000000003</v>
      </c>
    </row>
    <row r="7" spans="1:7" x14ac:dyDescent="0.2">
      <c r="A7" s="34" t="s">
        <v>29</v>
      </c>
      <c r="B7" s="3">
        <v>1862332.81</v>
      </c>
      <c r="C7" s="3">
        <v>660912.9</v>
      </c>
      <c r="D7" s="3">
        <v>2523245.71</v>
      </c>
      <c r="E7" s="3">
        <v>1092717.02</v>
      </c>
      <c r="F7" s="3">
        <v>671619.85</v>
      </c>
      <c r="G7" s="3">
        <f t="shared" si="1"/>
        <v>1430528.69</v>
      </c>
    </row>
    <row r="8" spans="1:7" x14ac:dyDescent="0.2">
      <c r="A8" s="34" t="s">
        <v>30</v>
      </c>
      <c r="B8" s="3">
        <v>2371648</v>
      </c>
      <c r="C8" s="3">
        <v>0</v>
      </c>
      <c r="D8" s="3">
        <v>2371648</v>
      </c>
      <c r="E8" s="3">
        <v>418405.95</v>
      </c>
      <c r="F8" s="3">
        <v>418405.95</v>
      </c>
      <c r="G8" s="3">
        <f t="shared" si="1"/>
        <v>1953242.05</v>
      </c>
    </row>
    <row r="9" spans="1:7" x14ac:dyDescent="0.2">
      <c r="A9" s="34" t="s">
        <v>31</v>
      </c>
      <c r="B9" s="3">
        <v>40000</v>
      </c>
      <c r="C9" s="3">
        <v>302324.88</v>
      </c>
      <c r="D9" s="3">
        <v>342324.88</v>
      </c>
      <c r="E9" s="3">
        <v>302324.88</v>
      </c>
      <c r="F9" s="3">
        <v>302324.88</v>
      </c>
      <c r="G9" s="3">
        <f t="shared" si="1"/>
        <v>40000</v>
      </c>
    </row>
    <row r="10" spans="1:7" x14ac:dyDescent="0.2">
      <c r="A10" s="34" t="s">
        <v>32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f t="shared" si="1"/>
        <v>0</v>
      </c>
    </row>
    <row r="11" spans="1:7" x14ac:dyDescent="0.2">
      <c r="A11" s="34" t="s">
        <v>33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f t="shared" si="1"/>
        <v>0</v>
      </c>
    </row>
    <row r="12" spans="1:7" x14ac:dyDescent="0.2">
      <c r="A12" s="35" t="s">
        <v>34</v>
      </c>
      <c r="B12" s="18">
        <f>SUM(B13:B21)</f>
        <v>681400</v>
      </c>
      <c r="C12" s="18">
        <f t="shared" ref="C12:F12" si="2">SUM(C13:C21)</f>
        <v>52150.41</v>
      </c>
      <c r="D12" s="18">
        <f t="shared" si="2"/>
        <v>733550.40999999992</v>
      </c>
      <c r="E12" s="18">
        <f t="shared" si="2"/>
        <v>128768.99</v>
      </c>
      <c r="F12" s="18">
        <f t="shared" si="2"/>
        <v>128768.99</v>
      </c>
      <c r="G12" s="18">
        <f t="shared" si="1"/>
        <v>604781.41999999993</v>
      </c>
    </row>
    <row r="13" spans="1:7" x14ac:dyDescent="0.2">
      <c r="A13" s="34" t="s">
        <v>35</v>
      </c>
      <c r="B13" s="3">
        <v>405000</v>
      </c>
      <c r="C13" s="3">
        <v>22150.41</v>
      </c>
      <c r="D13" s="3">
        <v>427150.41</v>
      </c>
      <c r="E13" s="3">
        <v>104836.99</v>
      </c>
      <c r="F13" s="3">
        <v>104836.99</v>
      </c>
      <c r="G13" s="3">
        <f t="shared" si="1"/>
        <v>322313.42</v>
      </c>
    </row>
    <row r="14" spans="1:7" x14ac:dyDescent="0.2">
      <c r="A14" s="34" t="s">
        <v>36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f t="shared" si="1"/>
        <v>0</v>
      </c>
    </row>
    <row r="15" spans="1:7" x14ac:dyDescent="0.2">
      <c r="A15" s="34" t="s">
        <v>37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f t="shared" si="1"/>
        <v>0</v>
      </c>
    </row>
    <row r="16" spans="1:7" x14ac:dyDescent="0.2">
      <c r="A16" s="34" t="s">
        <v>38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f t="shared" si="1"/>
        <v>0</v>
      </c>
    </row>
    <row r="17" spans="1:7" x14ac:dyDescent="0.2">
      <c r="A17" s="34" t="s">
        <v>39</v>
      </c>
      <c r="B17" s="3">
        <v>4000</v>
      </c>
      <c r="C17" s="3">
        <v>0</v>
      </c>
      <c r="D17" s="3">
        <v>4000</v>
      </c>
      <c r="E17" s="3">
        <v>401</v>
      </c>
      <c r="F17" s="3">
        <v>401</v>
      </c>
      <c r="G17" s="3">
        <f t="shared" si="1"/>
        <v>3599</v>
      </c>
    </row>
    <row r="18" spans="1:7" x14ac:dyDescent="0.2">
      <c r="A18" s="34" t="s">
        <v>40</v>
      </c>
      <c r="B18" s="3">
        <v>222400</v>
      </c>
      <c r="C18" s="3">
        <v>0</v>
      </c>
      <c r="D18" s="3">
        <v>222400</v>
      </c>
      <c r="E18" s="3">
        <v>23531</v>
      </c>
      <c r="F18" s="3">
        <v>23531</v>
      </c>
      <c r="G18" s="3">
        <f t="shared" si="1"/>
        <v>198869</v>
      </c>
    </row>
    <row r="19" spans="1:7" x14ac:dyDescent="0.2">
      <c r="A19" s="34" t="s">
        <v>41</v>
      </c>
      <c r="B19" s="3">
        <v>50000</v>
      </c>
      <c r="C19" s="3">
        <v>30000</v>
      </c>
      <c r="D19" s="3">
        <v>80000</v>
      </c>
      <c r="E19" s="3">
        <v>0</v>
      </c>
      <c r="F19" s="3">
        <v>0</v>
      </c>
      <c r="G19" s="3">
        <f t="shared" si="1"/>
        <v>80000</v>
      </c>
    </row>
    <row r="20" spans="1:7" x14ac:dyDescent="0.2">
      <c r="A20" s="34" t="s">
        <v>42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f t="shared" si="1"/>
        <v>0</v>
      </c>
    </row>
    <row r="21" spans="1:7" x14ac:dyDescent="0.2">
      <c r="A21" s="34" t="s">
        <v>43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f t="shared" si="1"/>
        <v>0</v>
      </c>
    </row>
    <row r="22" spans="1:7" x14ac:dyDescent="0.2">
      <c r="A22" s="35" t="s">
        <v>44</v>
      </c>
      <c r="B22" s="18">
        <f>SUM(B23:B31)</f>
        <v>2825484.4799999995</v>
      </c>
      <c r="C22" s="18">
        <f t="shared" ref="C22:F22" si="3">SUM(C23:C31)</f>
        <v>68142.16</v>
      </c>
      <c r="D22" s="18">
        <f t="shared" si="3"/>
        <v>2893626.6399999997</v>
      </c>
      <c r="E22" s="18">
        <f t="shared" si="3"/>
        <v>447640.32000000001</v>
      </c>
      <c r="F22" s="18">
        <f t="shared" si="3"/>
        <v>447640.32000000001</v>
      </c>
      <c r="G22" s="18">
        <f t="shared" si="1"/>
        <v>2445986.3199999998</v>
      </c>
    </row>
    <row r="23" spans="1:7" x14ac:dyDescent="0.2">
      <c r="A23" s="34" t="s">
        <v>45</v>
      </c>
      <c r="B23" s="3">
        <v>286000</v>
      </c>
      <c r="C23" s="3">
        <v>0</v>
      </c>
      <c r="D23" s="3">
        <v>286000</v>
      </c>
      <c r="E23" s="3">
        <v>42456.99</v>
      </c>
      <c r="F23" s="3">
        <v>42456.99</v>
      </c>
      <c r="G23" s="3">
        <f t="shared" si="1"/>
        <v>243543.01</v>
      </c>
    </row>
    <row r="24" spans="1:7" x14ac:dyDescent="0.2">
      <c r="A24" s="34" t="s">
        <v>46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f t="shared" si="1"/>
        <v>0</v>
      </c>
    </row>
    <row r="25" spans="1:7" x14ac:dyDescent="0.2">
      <c r="A25" s="34" t="s">
        <v>47</v>
      </c>
      <c r="B25" s="3">
        <v>1031000</v>
      </c>
      <c r="C25" s="3">
        <v>3480</v>
      </c>
      <c r="D25" s="3">
        <v>1034480</v>
      </c>
      <c r="E25" s="3">
        <v>171284.81</v>
      </c>
      <c r="F25" s="3">
        <v>171284.81</v>
      </c>
      <c r="G25" s="3">
        <f t="shared" si="1"/>
        <v>863195.19</v>
      </c>
    </row>
    <row r="26" spans="1:7" x14ac:dyDescent="0.2">
      <c r="A26" s="34" t="s">
        <v>48</v>
      </c>
      <c r="B26" s="3">
        <v>61800</v>
      </c>
      <c r="C26" s="3">
        <v>4000</v>
      </c>
      <c r="D26" s="3">
        <v>65800</v>
      </c>
      <c r="E26" s="3">
        <v>17665.96</v>
      </c>
      <c r="F26" s="3">
        <v>17665.96</v>
      </c>
      <c r="G26" s="3">
        <f t="shared" si="1"/>
        <v>48134.04</v>
      </c>
    </row>
    <row r="27" spans="1:7" x14ac:dyDescent="0.2">
      <c r="A27" s="34" t="s">
        <v>49</v>
      </c>
      <c r="B27" s="3">
        <v>820701.51</v>
      </c>
      <c r="C27" s="3">
        <v>11662.16</v>
      </c>
      <c r="D27" s="3">
        <v>832363.67</v>
      </c>
      <c r="E27" s="3">
        <v>76114.75</v>
      </c>
      <c r="F27" s="3">
        <v>76114.75</v>
      </c>
      <c r="G27" s="3">
        <f t="shared" si="1"/>
        <v>756248.92</v>
      </c>
    </row>
    <row r="28" spans="1:7" x14ac:dyDescent="0.2">
      <c r="A28" s="34" t="s">
        <v>50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f t="shared" si="1"/>
        <v>0</v>
      </c>
    </row>
    <row r="29" spans="1:7" x14ac:dyDescent="0.2">
      <c r="A29" s="34" t="s">
        <v>51</v>
      </c>
      <c r="B29" s="3">
        <v>92600</v>
      </c>
      <c r="C29" s="3">
        <v>0</v>
      </c>
      <c r="D29" s="3">
        <v>92600</v>
      </c>
      <c r="E29" s="3">
        <v>4155</v>
      </c>
      <c r="F29" s="3">
        <v>4155</v>
      </c>
      <c r="G29" s="3">
        <f t="shared" si="1"/>
        <v>88445</v>
      </c>
    </row>
    <row r="30" spans="1:7" x14ac:dyDescent="0.2">
      <c r="A30" s="34" t="s">
        <v>52</v>
      </c>
      <c r="B30" s="3">
        <v>150000</v>
      </c>
      <c r="C30" s="3">
        <v>49000</v>
      </c>
      <c r="D30" s="3">
        <v>199000</v>
      </c>
      <c r="E30" s="3">
        <v>69096.81</v>
      </c>
      <c r="F30" s="3">
        <v>69096.81</v>
      </c>
      <c r="G30" s="3">
        <f t="shared" si="1"/>
        <v>129903.19</v>
      </c>
    </row>
    <row r="31" spans="1:7" x14ac:dyDescent="0.2">
      <c r="A31" s="34" t="s">
        <v>53</v>
      </c>
      <c r="B31" s="3">
        <v>383382.97</v>
      </c>
      <c r="C31" s="3">
        <v>0</v>
      </c>
      <c r="D31" s="3">
        <v>383382.97</v>
      </c>
      <c r="E31" s="3">
        <v>66866</v>
      </c>
      <c r="F31" s="3">
        <v>66866</v>
      </c>
      <c r="G31" s="3">
        <f t="shared" si="1"/>
        <v>316516.96999999997</v>
      </c>
    </row>
    <row r="32" spans="1:7" x14ac:dyDescent="0.2">
      <c r="A32" s="35" t="s">
        <v>54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 t="shared" si="1"/>
        <v>0</v>
      </c>
    </row>
    <row r="33" spans="1:7" x14ac:dyDescent="0.2">
      <c r="A33" s="34" t="s">
        <v>55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f t="shared" si="1"/>
        <v>0</v>
      </c>
    </row>
    <row r="34" spans="1:7" x14ac:dyDescent="0.2">
      <c r="A34" s="34" t="s">
        <v>56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f t="shared" si="1"/>
        <v>0</v>
      </c>
    </row>
    <row r="35" spans="1:7" x14ac:dyDescent="0.2">
      <c r="A35" s="34" t="s">
        <v>57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f t="shared" si="1"/>
        <v>0</v>
      </c>
    </row>
    <row r="36" spans="1:7" x14ac:dyDescent="0.2">
      <c r="A36" s="34" t="s">
        <v>58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f t="shared" si="1"/>
        <v>0</v>
      </c>
    </row>
    <row r="37" spans="1:7" x14ac:dyDescent="0.2">
      <c r="A37" s="34" t="s">
        <v>24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f t="shared" si="1"/>
        <v>0</v>
      </c>
    </row>
    <row r="38" spans="1:7" x14ac:dyDescent="0.2">
      <c r="A38" s="34" t="s">
        <v>59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f t="shared" si="1"/>
        <v>0</v>
      </c>
    </row>
    <row r="39" spans="1:7" x14ac:dyDescent="0.2">
      <c r="A39" s="34" t="s">
        <v>60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f t="shared" si="1"/>
        <v>0</v>
      </c>
    </row>
    <row r="40" spans="1:7" x14ac:dyDescent="0.2">
      <c r="A40" s="34" t="s">
        <v>61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f t="shared" si="1"/>
        <v>0</v>
      </c>
    </row>
    <row r="41" spans="1:7" x14ac:dyDescent="0.2">
      <c r="A41" s="34" t="s">
        <v>62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f t="shared" si="1"/>
        <v>0</v>
      </c>
    </row>
    <row r="42" spans="1:7" x14ac:dyDescent="0.2">
      <c r="A42" s="35" t="s">
        <v>63</v>
      </c>
      <c r="B42" s="18">
        <f>SUM(B43:B51)</f>
        <v>0</v>
      </c>
      <c r="C42" s="18">
        <f t="shared" ref="C42:F42" si="4">SUM(C43:C51)</f>
        <v>50000</v>
      </c>
      <c r="D42" s="18">
        <f t="shared" si="4"/>
        <v>50000</v>
      </c>
      <c r="E42" s="18">
        <f t="shared" si="4"/>
        <v>0</v>
      </c>
      <c r="F42" s="18">
        <f t="shared" si="4"/>
        <v>0</v>
      </c>
      <c r="G42" s="18">
        <f t="shared" si="1"/>
        <v>50000</v>
      </c>
    </row>
    <row r="43" spans="1:7" x14ac:dyDescent="0.2">
      <c r="A43" s="34" t="s">
        <v>64</v>
      </c>
      <c r="B43" s="3">
        <v>0</v>
      </c>
      <c r="C43" s="3">
        <v>50000</v>
      </c>
      <c r="D43" s="3">
        <v>50000</v>
      </c>
      <c r="E43" s="3">
        <v>0</v>
      </c>
      <c r="F43" s="3">
        <v>0</v>
      </c>
      <c r="G43" s="3">
        <f t="shared" si="1"/>
        <v>50000</v>
      </c>
    </row>
    <row r="44" spans="1:7" x14ac:dyDescent="0.2">
      <c r="A44" s="34" t="s">
        <v>65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f t="shared" si="1"/>
        <v>0</v>
      </c>
    </row>
    <row r="45" spans="1:7" x14ac:dyDescent="0.2">
      <c r="A45" s="34" t="s">
        <v>66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f t="shared" si="1"/>
        <v>0</v>
      </c>
    </row>
    <row r="46" spans="1:7" x14ac:dyDescent="0.2">
      <c r="A46" s="34" t="s">
        <v>67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f t="shared" si="1"/>
        <v>0</v>
      </c>
    </row>
    <row r="47" spans="1:7" x14ac:dyDescent="0.2">
      <c r="A47" s="34" t="s">
        <v>68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f t="shared" si="1"/>
        <v>0</v>
      </c>
    </row>
    <row r="48" spans="1:7" x14ac:dyDescent="0.2">
      <c r="A48" s="34" t="s">
        <v>69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f t="shared" si="1"/>
        <v>0</v>
      </c>
    </row>
    <row r="49" spans="1:7" x14ac:dyDescent="0.2">
      <c r="A49" s="34" t="s">
        <v>70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f t="shared" si="1"/>
        <v>0</v>
      </c>
    </row>
    <row r="50" spans="1:7" x14ac:dyDescent="0.2">
      <c r="A50" s="34" t="s">
        <v>71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f t="shared" si="1"/>
        <v>0</v>
      </c>
    </row>
    <row r="51" spans="1:7" x14ac:dyDescent="0.2">
      <c r="A51" s="34" t="s">
        <v>72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f t="shared" si="1"/>
        <v>0</v>
      </c>
    </row>
    <row r="52" spans="1:7" x14ac:dyDescent="0.2">
      <c r="A52" s="35" t="s">
        <v>73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 t="shared" si="1"/>
        <v>0</v>
      </c>
    </row>
    <row r="53" spans="1:7" x14ac:dyDescent="0.2">
      <c r="A53" s="34" t="s">
        <v>74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f t="shared" si="1"/>
        <v>0</v>
      </c>
    </row>
    <row r="54" spans="1:7" x14ac:dyDescent="0.2">
      <c r="A54" s="34" t="s">
        <v>75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f t="shared" si="1"/>
        <v>0</v>
      </c>
    </row>
    <row r="55" spans="1:7" x14ac:dyDescent="0.2">
      <c r="A55" s="34" t="s">
        <v>76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f t="shared" si="1"/>
        <v>0</v>
      </c>
    </row>
    <row r="56" spans="1:7" x14ac:dyDescent="0.2">
      <c r="A56" s="35" t="s">
        <v>77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"/>
        <v>0</v>
      </c>
    </row>
    <row r="57" spans="1:7" x14ac:dyDescent="0.2">
      <c r="A57" s="34" t="s">
        <v>78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f t="shared" si="1"/>
        <v>0</v>
      </c>
    </row>
    <row r="58" spans="1:7" x14ac:dyDescent="0.2">
      <c r="A58" s="34" t="s">
        <v>79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f t="shared" si="1"/>
        <v>0</v>
      </c>
    </row>
    <row r="59" spans="1:7" x14ac:dyDescent="0.2">
      <c r="A59" s="34" t="s">
        <v>80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f t="shared" si="1"/>
        <v>0</v>
      </c>
    </row>
    <row r="60" spans="1:7" x14ac:dyDescent="0.2">
      <c r="A60" s="34" t="s">
        <v>81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f t="shared" si="1"/>
        <v>0</v>
      </c>
    </row>
    <row r="61" spans="1:7" x14ac:dyDescent="0.2">
      <c r="A61" s="34" t="s">
        <v>82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f t="shared" si="1"/>
        <v>0</v>
      </c>
    </row>
    <row r="62" spans="1:7" x14ac:dyDescent="0.2">
      <c r="A62" s="34" t="s">
        <v>83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f t="shared" si="1"/>
        <v>0</v>
      </c>
    </row>
    <row r="63" spans="1:7" x14ac:dyDescent="0.2">
      <c r="A63" s="34" t="s">
        <v>84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f t="shared" si="1"/>
        <v>0</v>
      </c>
    </row>
    <row r="64" spans="1:7" x14ac:dyDescent="0.2">
      <c r="A64" s="35" t="s">
        <v>85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 t="shared" si="1"/>
        <v>0</v>
      </c>
    </row>
    <row r="65" spans="1:7" x14ac:dyDescent="0.2">
      <c r="A65" s="34" t="s">
        <v>25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f t="shared" si="1"/>
        <v>0</v>
      </c>
    </row>
    <row r="66" spans="1:7" x14ac:dyDescent="0.2">
      <c r="A66" s="34" t="s">
        <v>86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f t="shared" si="1"/>
        <v>0</v>
      </c>
    </row>
    <row r="67" spans="1:7" x14ac:dyDescent="0.2">
      <c r="A67" s="34" t="s">
        <v>87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f t="shared" si="1"/>
        <v>0</v>
      </c>
    </row>
    <row r="68" spans="1:7" x14ac:dyDescent="0.2">
      <c r="A68" s="35" t="s">
        <v>88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ref="G68:G75" si="5">+D68-E68</f>
        <v>0</v>
      </c>
    </row>
    <row r="69" spans="1:7" x14ac:dyDescent="0.2">
      <c r="A69" s="34" t="s">
        <v>89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f t="shared" si="5"/>
        <v>0</v>
      </c>
    </row>
    <row r="70" spans="1:7" x14ac:dyDescent="0.2">
      <c r="A70" s="34" t="s">
        <v>90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f t="shared" si="5"/>
        <v>0</v>
      </c>
    </row>
    <row r="71" spans="1:7" x14ac:dyDescent="0.2">
      <c r="A71" s="34" t="s">
        <v>91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f t="shared" si="5"/>
        <v>0</v>
      </c>
    </row>
    <row r="72" spans="1:7" x14ac:dyDescent="0.2">
      <c r="A72" s="34" t="s">
        <v>92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f t="shared" si="5"/>
        <v>0</v>
      </c>
    </row>
    <row r="73" spans="1:7" x14ac:dyDescent="0.2">
      <c r="A73" s="34" t="s">
        <v>93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f t="shared" si="5"/>
        <v>0</v>
      </c>
    </row>
    <row r="74" spans="1:7" x14ac:dyDescent="0.2">
      <c r="A74" s="34" t="s">
        <v>94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f t="shared" si="5"/>
        <v>0</v>
      </c>
    </row>
    <row r="75" spans="1:7" x14ac:dyDescent="0.2">
      <c r="A75" s="36" t="s">
        <v>95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f t="shared" si="5"/>
        <v>0</v>
      </c>
    </row>
    <row r="76" spans="1:7" x14ac:dyDescent="0.2">
      <c r="A76" s="37" t="s">
        <v>8</v>
      </c>
      <c r="B76" s="19">
        <f>SUM(B4+B12+B22+B32+B42+B52+B56+B64+B68)</f>
        <v>18312964.66</v>
      </c>
      <c r="C76" s="19">
        <f t="shared" ref="C76:F76" si="6">SUM(C4+C12+C22+C32+C42+C52+C56+C64+C68)</f>
        <v>170292.57</v>
      </c>
      <c r="D76" s="19">
        <f t="shared" si="6"/>
        <v>18483257.23</v>
      </c>
      <c r="E76" s="19">
        <f t="shared" si="6"/>
        <v>4667984.62</v>
      </c>
      <c r="F76" s="19">
        <f t="shared" si="6"/>
        <v>4246887.45</v>
      </c>
      <c r="G76" s="19">
        <f>SUM(G4+G12+G22+G32+G42+G52+G56+G64+G68)</f>
        <v>13815272.610000001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9685039370078741" right="0" top="0" bottom="0" header="0.31496062992125984" footer="0.31496062992125984"/>
  <pageSetup scale="74" orientation="portrait" r:id="rId1"/>
  <ignoredErrors>
    <ignoredError sqref="B4:G21 G22:G76" unlockedFormula="1"/>
    <ignoredError sqref="B76:F76 B22:F75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1"/>
  <sheetViews>
    <sheetView showGridLines="0" topLeftCell="A28" zoomScaleNormal="100" workbookViewId="0">
      <selection activeCell="A56" sqref="A56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129</v>
      </c>
      <c r="B1" s="47"/>
      <c r="C1" s="47"/>
      <c r="D1" s="47"/>
      <c r="E1" s="47"/>
      <c r="F1" s="47"/>
      <c r="G1" s="48"/>
    </row>
    <row r="2" spans="1:7" x14ac:dyDescent="0.2">
      <c r="A2" s="20"/>
      <c r="B2" s="11" t="s">
        <v>0</v>
      </c>
      <c r="C2" s="12"/>
      <c r="D2" s="12"/>
      <c r="E2" s="12"/>
      <c r="F2" s="13"/>
      <c r="G2" s="42" t="s">
        <v>1</v>
      </c>
    </row>
    <row r="3" spans="1:7" ht="24.95" customHeight="1" x14ac:dyDescent="0.2">
      <c r="A3" s="2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43"/>
    </row>
    <row r="4" spans="1:7" x14ac:dyDescent="0.2">
      <c r="A4" s="38"/>
      <c r="B4" s="5"/>
      <c r="C4" s="5"/>
      <c r="D4" s="5"/>
      <c r="E4" s="5"/>
      <c r="F4" s="5"/>
      <c r="G4" s="5"/>
    </row>
    <row r="5" spans="1:7" x14ac:dyDescent="0.2">
      <c r="A5" s="39" t="s">
        <v>96</v>
      </c>
      <c r="B5" s="18">
        <f>SUM(B6:B13)</f>
        <v>18312964.66</v>
      </c>
      <c r="C5" s="18">
        <f t="shared" ref="C5:F5" si="0">SUM(C6:C13)</f>
        <v>170292.57</v>
      </c>
      <c r="D5" s="18">
        <f t="shared" si="0"/>
        <v>18483257.23</v>
      </c>
      <c r="E5" s="18">
        <f t="shared" si="0"/>
        <v>4667984.62</v>
      </c>
      <c r="F5" s="18">
        <f t="shared" si="0"/>
        <v>4246887.45</v>
      </c>
      <c r="G5" s="18">
        <f>+D5-E5</f>
        <v>13815272.609999999</v>
      </c>
    </row>
    <row r="6" spans="1:7" x14ac:dyDescent="0.2">
      <c r="A6" s="40" t="s">
        <v>97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f>+D6-E6</f>
        <v>0</v>
      </c>
    </row>
    <row r="7" spans="1:7" x14ac:dyDescent="0.2">
      <c r="A7" s="40" t="s">
        <v>98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f t="shared" ref="G7:G12" si="1">+D7-E7</f>
        <v>0</v>
      </c>
    </row>
    <row r="8" spans="1:7" x14ac:dyDescent="0.2">
      <c r="A8" s="40" t="s">
        <v>99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f t="shared" si="1"/>
        <v>0</v>
      </c>
    </row>
    <row r="9" spans="1:7" x14ac:dyDescent="0.2">
      <c r="A9" s="40" t="s">
        <v>100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f t="shared" si="1"/>
        <v>0</v>
      </c>
    </row>
    <row r="10" spans="1:7" x14ac:dyDescent="0.2">
      <c r="A10" s="40" t="s">
        <v>101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f t="shared" si="1"/>
        <v>0</v>
      </c>
    </row>
    <row r="11" spans="1:7" x14ac:dyDescent="0.2">
      <c r="A11" s="40" t="s">
        <v>102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f t="shared" si="1"/>
        <v>0</v>
      </c>
    </row>
    <row r="12" spans="1:7" x14ac:dyDescent="0.2">
      <c r="A12" s="40" t="s">
        <v>103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f t="shared" si="1"/>
        <v>0</v>
      </c>
    </row>
    <row r="13" spans="1:7" x14ac:dyDescent="0.2">
      <c r="A13" s="40" t="s">
        <v>53</v>
      </c>
      <c r="B13" s="3">
        <v>18312964.66</v>
      </c>
      <c r="C13" s="3">
        <v>170292.57</v>
      </c>
      <c r="D13" s="3">
        <v>18483257.23</v>
      </c>
      <c r="E13" s="3">
        <v>4667984.62</v>
      </c>
      <c r="F13" s="3">
        <v>4246887.45</v>
      </c>
      <c r="G13" s="3">
        <f>+D13-E13</f>
        <v>13815272.609999999</v>
      </c>
    </row>
    <row r="14" spans="1:7" x14ac:dyDescent="0.2">
      <c r="A14" s="41"/>
      <c r="B14" s="3"/>
      <c r="C14" s="3"/>
      <c r="D14" s="3"/>
      <c r="E14" s="3"/>
      <c r="F14" s="3"/>
      <c r="G14" s="3"/>
    </row>
    <row r="15" spans="1:7" x14ac:dyDescent="0.2">
      <c r="A15" s="39" t="s">
        <v>104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>+D15-E15</f>
        <v>0</v>
      </c>
    </row>
    <row r="16" spans="1:7" x14ac:dyDescent="0.2">
      <c r="A16" s="40" t="s">
        <v>105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f>+D16-E16</f>
        <v>0</v>
      </c>
    </row>
    <row r="17" spans="1:7" x14ac:dyDescent="0.2">
      <c r="A17" s="40" t="s">
        <v>106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f t="shared" ref="G17:G22" si="2">+D17-E17</f>
        <v>0</v>
      </c>
    </row>
    <row r="18" spans="1:7" x14ac:dyDescent="0.2">
      <c r="A18" s="40" t="s">
        <v>107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f t="shared" si="2"/>
        <v>0</v>
      </c>
    </row>
    <row r="19" spans="1:7" x14ac:dyDescent="0.2">
      <c r="A19" s="40" t="s">
        <v>108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f t="shared" si="2"/>
        <v>0</v>
      </c>
    </row>
    <row r="20" spans="1:7" x14ac:dyDescent="0.2">
      <c r="A20" s="40" t="s">
        <v>109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f t="shared" si="2"/>
        <v>0</v>
      </c>
    </row>
    <row r="21" spans="1:7" x14ac:dyDescent="0.2">
      <c r="A21" s="40" t="s">
        <v>110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f t="shared" si="2"/>
        <v>0</v>
      </c>
    </row>
    <row r="22" spans="1:7" x14ac:dyDescent="0.2">
      <c r="A22" s="40" t="s">
        <v>111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f t="shared" si="2"/>
        <v>0</v>
      </c>
    </row>
    <row r="23" spans="1:7" x14ac:dyDescent="0.2">
      <c r="A23" s="41"/>
      <c r="B23" s="3"/>
      <c r="C23" s="3"/>
      <c r="D23" s="3"/>
      <c r="E23" s="3"/>
      <c r="F23" s="3"/>
      <c r="G23" s="3"/>
    </row>
    <row r="24" spans="1:7" x14ac:dyDescent="0.2">
      <c r="A24" s="39" t="s">
        <v>112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>+D24-E24</f>
        <v>0</v>
      </c>
    </row>
    <row r="25" spans="1:7" x14ac:dyDescent="0.2">
      <c r="A25" s="40" t="s">
        <v>113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f>+D25-E25</f>
        <v>0</v>
      </c>
    </row>
    <row r="26" spans="1:7" x14ac:dyDescent="0.2">
      <c r="A26" s="40" t="s">
        <v>114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f t="shared" ref="G26:G33" si="3">+D26-E26</f>
        <v>0</v>
      </c>
    </row>
    <row r="27" spans="1:7" x14ac:dyDescent="0.2">
      <c r="A27" s="40" t="s">
        <v>115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f t="shared" si="3"/>
        <v>0</v>
      </c>
    </row>
    <row r="28" spans="1:7" x14ac:dyDescent="0.2">
      <c r="A28" s="40" t="s">
        <v>116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f t="shared" si="3"/>
        <v>0</v>
      </c>
    </row>
    <row r="29" spans="1:7" x14ac:dyDescent="0.2">
      <c r="A29" s="40" t="s">
        <v>117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f t="shared" si="3"/>
        <v>0</v>
      </c>
    </row>
    <row r="30" spans="1:7" x14ac:dyDescent="0.2">
      <c r="A30" s="40" t="s">
        <v>118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f t="shared" si="3"/>
        <v>0</v>
      </c>
    </row>
    <row r="31" spans="1:7" x14ac:dyDescent="0.2">
      <c r="A31" s="40" t="s">
        <v>119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f t="shared" si="3"/>
        <v>0</v>
      </c>
    </row>
    <row r="32" spans="1:7" x14ac:dyDescent="0.2">
      <c r="A32" s="40" t="s">
        <v>120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f t="shared" si="3"/>
        <v>0</v>
      </c>
    </row>
    <row r="33" spans="1:7" x14ac:dyDescent="0.2">
      <c r="A33" s="40" t="s">
        <v>121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f t="shared" si="3"/>
        <v>0</v>
      </c>
    </row>
    <row r="34" spans="1:7" x14ac:dyDescent="0.2">
      <c r="A34" s="41"/>
      <c r="B34" s="3"/>
      <c r="C34" s="3"/>
      <c r="D34" s="3"/>
      <c r="E34" s="3"/>
      <c r="F34" s="3"/>
      <c r="G34" s="3"/>
    </row>
    <row r="35" spans="1:7" x14ac:dyDescent="0.2">
      <c r="A35" s="39" t="s">
        <v>122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>+D35-E35</f>
        <v>0</v>
      </c>
    </row>
    <row r="36" spans="1:7" x14ac:dyDescent="0.2">
      <c r="A36" s="40" t="s">
        <v>123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f>+D36-E36</f>
        <v>0</v>
      </c>
    </row>
    <row r="37" spans="1:7" ht="22.5" x14ac:dyDescent="0.2">
      <c r="A37" s="40" t="s">
        <v>124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f t="shared" ref="G37:G39" si="4">+D37-E37</f>
        <v>0</v>
      </c>
    </row>
    <row r="38" spans="1:7" x14ac:dyDescent="0.2">
      <c r="A38" s="40" t="s">
        <v>125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f t="shared" si="4"/>
        <v>0</v>
      </c>
    </row>
    <row r="39" spans="1:7" x14ac:dyDescent="0.2">
      <c r="A39" s="40" t="s">
        <v>126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f t="shared" si="4"/>
        <v>0</v>
      </c>
    </row>
    <row r="40" spans="1:7" x14ac:dyDescent="0.2">
      <c r="A40" s="41"/>
      <c r="B40" s="3"/>
      <c r="C40" s="3"/>
      <c r="D40" s="3"/>
      <c r="E40" s="3"/>
      <c r="F40" s="3"/>
      <c r="G40" s="3"/>
    </row>
    <row r="41" spans="1:7" x14ac:dyDescent="0.2">
      <c r="A41" s="23" t="s">
        <v>8</v>
      </c>
      <c r="B41" s="6">
        <f t="shared" ref="B41:G41" si="5">SUM(B5+B15+B24+B35)</f>
        <v>18312964.66</v>
      </c>
      <c r="C41" s="6">
        <f t="shared" si="5"/>
        <v>170292.57</v>
      </c>
      <c r="D41" s="6">
        <f t="shared" si="5"/>
        <v>18483257.23</v>
      </c>
      <c r="E41" s="6">
        <f t="shared" si="5"/>
        <v>4667984.62</v>
      </c>
      <c r="F41" s="6">
        <f t="shared" si="5"/>
        <v>4246887.45</v>
      </c>
      <c r="G41" s="6">
        <f t="shared" si="5"/>
        <v>13815272.609999999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19685039370078741" right="0" top="0" bottom="0" header="0.31496062992125984" footer="0.31496062992125984"/>
  <pageSetup scale="73" orientation="portrait" r:id="rId1"/>
  <ignoredErrors>
    <ignoredError sqref="B5:G14 B34:G34 B15:F23 G15:G22 B24:F31 B32:F33 G24:G33 B40:G40 B35:F36 G35:G36 B37:F39 G37:G39 B41:G4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CA</vt:lpstr>
      <vt:lpstr>CTG</vt:lpstr>
      <vt:lpstr>COG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CP. Miguel Ramirez MedinA</cp:lastModifiedBy>
  <cp:revision/>
  <cp:lastPrinted>2025-04-09T15:46:25Z</cp:lastPrinted>
  <dcterms:created xsi:type="dcterms:W3CDTF">2014-02-10T03:37:14Z</dcterms:created>
  <dcterms:modified xsi:type="dcterms:W3CDTF">2025-05-16T19:30:29Z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