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C497622D-51F3-441B-8599-F005EDBC5D58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<sst xmlns="http://schemas.openxmlformats.org/spreadsheetml/2006/main" count="891" uniqueCount="607">
  <si>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</si>
  <si>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</si>
  <si>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</si>
  <si>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</si>
  <si>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</si>
  <si>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</si>
  <si>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</si>
  <si>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</si>
  <si>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</si>
  <si>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</si>
  <si>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</si>
  <si>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</si>
  <si>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</si>
  <si>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</si>
  <si>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</si>
  <si>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</si>
  <si>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</si>
  <si>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</si>
  <si>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</si>
  <si>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</si>
  <si>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</si>
  <si>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</si>
  <si>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</si>
  <si>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</si>
  <si>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</si>
  <si>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</si>
  <si>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</si>
  <si>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</si>
  <si>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</si>
  <si>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</si>
  <si>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</si>
  <si>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</si>
  <si>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</si>
  <si>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</si>
  <si>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</si>
  <si>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</si>
  <si>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</si>
  <si>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</si>
  <si>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</si>
  <si>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</si>
  <si>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</si>
  <si>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</si>
  <si>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</si>
  <si>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</si>
  <si>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</si>
  <si>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</si>
  <si>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</si>
  <si>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</si>
  <si>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</si>
  <si>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</si>
  <si>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</si>
  <si>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</si>
  <si>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</si>
  <si>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</si>
  <si>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</si>
  <si>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</si>
  <si>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</si>
  <si>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</si>
  <si>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</si>
  <si>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</si>
  <si>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</si>
  <si>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</si>
  <si>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</si>
  <si>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</si>
  <si>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</si>
  <si>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</si>
  <si>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</si>
  <si>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</si>
  <si>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</si>
  <si>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</si>
  <si>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</si>
  <si>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</si>
  <si>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</si>
  <si>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</si>
  <si>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</si>
  <si>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</si>
  <si>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</si>
  <si>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</si>
  <si>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</si>
  <si>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</si>
  <si>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</si>
  <si>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</si>
  <si>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</si>
  <si>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</si>
  <si>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</si>
  <si>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</si>
  <si>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</si>
  <si>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</si>
  <si>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</si>
  <si>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</si>
  <si>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</si>
  <si>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</si>
  <si>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</si>
  <si>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</si>
  <si>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</si>
  <si>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</si>
  <si>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</si>
  <si>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</si>
  <si>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</si>
  <si>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</si>
  <si>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</si>
  <si>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</si>
  <si>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</si>
  <si>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</si>
  <si>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</si>
  <si>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</si>
  <si>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</si>
  <si>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</si>
  <si>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</si>
  <si>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</si>
  <si>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</si>
  <si>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</si>
  <si>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</si>
  <si>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</si>
  <si>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</si>
  <si>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</si>
  <si>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</si>
  <si>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</si>
  <si>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</si>
  <si>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</si>
  <si>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</si>
  <si>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</si>
  <si>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</si>
  <si>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</si>
  <si>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</si>
  <si>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</si>
  <si>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</si>
  <si>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</si>
  <si>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</si>
  <si>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</si>
  <si>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</si>
  <si>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</si>
  <si>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</si>
  <si>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</si>
  <si>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</si>
  <si>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</si>
  <si>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</si>
  <si>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</si>
  <si>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</si>
  <si>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</si>
  <si>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</si>
  <si>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</si>
  <si>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</si>
  <si>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</si>
  <si>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</si>
  <si>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</si>
  <si>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</si>
  <si>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</si>
  <si>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</si>
  <si>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</si>
  <si>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</si>
  <si>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</si>
  <si>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</si>
  <si>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</si>
  <si>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</si>
  <si>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</si>
  <si>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</si>
  <si>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</si>
  <si>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</si>
  <si>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</si>
  <si>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</si>
  <si>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</si>
  <si>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</si>
  <si>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</si>
  <si>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</si>
  <si>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</si>
  <si>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</si>
  <si>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</si>
  <si>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</si>
  <si>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</si>
  <si>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</si>
  <si>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</si>
  <si>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</si>
  <si>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</si>
  <si>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</si>
  <si>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</si>
  <si>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</si>
  <si>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</si>
  <si>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</si>
  <si>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</si>
  <si>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</si>
  <si>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</si>
  <si>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</si>
  <si>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</si>
  <si>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</si>
  <si>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</si>
  <si>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</si>
  <si>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</si>
  <si>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</si>
  <si>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</si>
  <si>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</si>
  <si>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</si>
  <si>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</si>
  <si>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</si>
  <si>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</si>
  <si>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</si>
  <si>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</si>
  <si>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</si>
  <si>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</si>
  <si>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</si>
  <si>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</si>
  <si>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</si>
  <si>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</si>
  <si>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</si>
  <si>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</si>
  <si>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</si>
  <si>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</si>
  <si>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</si>
  <si>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</si>
  <si>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</si>
  <si>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</si>
  <si>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</si>
  <si>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</si>
  <si>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</si>
  <si>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</si>
  <si>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</si>
  <si>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</si>
  <si>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</si>
  <si>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</si>
  <si>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</si>
  <si>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</si>
  <si>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</si>
  <si>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</si>
  <si>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</si>
  <si>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</si>
  <si>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</si>
  <si>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</si>
  <si>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</si>
  <si>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</si>
  <si>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</si>
  <si>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</si>
  <si>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</si>
  <si>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</si>
  <si>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</si>
  <si>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</si>
  <si>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</si>
  <si>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</si>
  <si>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</si>
  <si>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</si>
  <si>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</si>
  <si>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</si>
  <si>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</si>
  <si>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</si>
  <si>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</si>
  <si>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</si>
  <si>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</si>
  <si>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</si>
  <si>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</si>
  <si>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</si>
  <si>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</si>
  <si>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</si>
  <si>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</si>
  <si>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</si>
  <si>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</si>
  <si>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</si>
  <si>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</si>
  <si>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</si>
  <si>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</si>
  <si>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</si>
  <si>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</si>
  <si>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</si>
  <si>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</si>
  <si>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</si>
  <si>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</si>
  <si>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</si>
  <si>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</si>
  <si>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</si>
  <si>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</si>
  <si>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</si>
  <si>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</si>
  <si>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</si>
  <si>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</si>
  <si>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</si>
  <si>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</si>
  <si>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</si>
  <si>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</si>
  <si>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</si>
  <si>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</si>
  <si>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</si>
  <si>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</si>
  <si>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</si>
  <si>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</si>
  <si>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</si>
  <si>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</si>
  <si>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</si>
  <si>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</si>
  <si>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</si>
  <si>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</si>
  <si>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</si>
  <si>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</si>
  <si>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</si>
  <si>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</si>
  <si>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</si>
  <si>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</si>
  <si>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</si>
  <si>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</si>
  <si>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</si>
  <si>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</si>
  <si>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</si>
  <si>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</si>
  <si>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</si>
  <si>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</si>
  <si>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</si>
  <si>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</si>
  <si>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</si>
  <si>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</si>
  <si>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</si>
  <si>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</si>
  <si>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</si>
  <si>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</si>
  <si>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</si>
  <si>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</si>
  <si>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</si>
  <si>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</si>
  <si>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</si>
  <si>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</si>
  <si>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</si>
  <si>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</si>
  <si>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</si>
  <si>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</si>
  <si>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</si>
  <si>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</si>
  <si>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</si>
  <si>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</si>
  <si>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</si>
  <si>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</si>
  <si>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</si>
  <si>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</si>
  <si>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</si>
  <si>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</si>
  <si>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</si>
  <si>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</si>
  <si>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</si>
  <si>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</si>
  <si>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</si>
  <si>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</si>
  <si>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</si>
  <si>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</si>
  <si>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</si>
  <si>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</si>
  <si>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</si>
  <si>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</si>
  <si>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</si>
  <si>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</si>
  <si>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</si>
  <si>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</si>
  <si>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</si>
  <si>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</si>
  <si>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</si>
  <si>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</si>
  <si>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</si>
  <si>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</si>
  <si>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</si>
  <si>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</si>
  <si>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</si>
  <si>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</si>
  <si>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</si>
  <si>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</si>
  <si>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</si>
  <si>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</si>
  <si>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</si>
  <si>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</si>
  <si>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</si>
  <si>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</si>
  <si>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</si>
  <si>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</si>
  <si>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</si>
  <si>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</si>
  <si>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</si>
  <si>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</si>
  <si>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</si>
  <si>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</si>
  <si>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</si>
  <si>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</si>
  <si>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</si>
  <si>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</si>
  <si>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</si>
  <si>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</si>
  <si>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</si>
  <si>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</si>
  <si>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</si>
  <si>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</si>
  <si>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</si>
  <si>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</si>
  <si>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</si>
  <si>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</si>
  <si>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</si>
  <si>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</si>
  <si>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</si>
  <si>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</si>
  <si>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</si>
  <si>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</si>
  <si>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</si>
  <si>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</si>
  <si>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</si>
  <si>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</si>
  <si>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</si>
  <si>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</si>
  <si>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</si>
  <si>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</si>
  <si>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</si>
  <si>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</si>
  <si>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</si>
  <si>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</si>
  <si>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</si>
  <si>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</si>
  <si>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</si>
  <si>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</si>
  <si>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</si>
  <si>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</si>
  <si>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</si>
  <si>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</si>
  <si>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</si>
  <si>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</si>
  <si>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</si>
  <si>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</si>
  <si>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</si>
  <si>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</si>
  <si>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</si>
  <si>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</si>
  <si>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</si>
  <si>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</si>
  <si>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</si>
  <si>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</si>
  <si>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</si>
  <si>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</si>
  <si>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</si>
  <si>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</si>
  <si>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</si>
  <si>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</si>
  <si>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</si>
  <si>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</si>
  <si>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</si>
  <si>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</si>
  <si>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</si>
  <si>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</si>
  <si>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</si>
  <si>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</si>
  <si>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</si>
  <si>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</si>
  <si>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</si>
  <si>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</si>
  <si>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</si>
  <si>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</si>
  <si>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</si>
  <si>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</si>
  <si>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</si>
  <si>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</si>
  <si>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</si>
  <si>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</si>
  <si>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</si>
  <si>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</si>
  <si>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</si>
  <si>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</si>
  <si>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</si>
  <si>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</si>
  <si>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</si>
  <si>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</si>
  <si>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</si>
  <si>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</si>
  <si>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</si>
  <si>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</si>
  <si>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</si>
  <si>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</si>
  <si>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</si>
  <si>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</si>
  <si>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</si>
  <si>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</si>
  <si>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</si>
  <si>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</si>
  <si>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</si>
  <si>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</si>
  <si>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</si>
  <si>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</si>
  <si>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</si>
  <si>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</si>
  <si>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</si>
  <si>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</si>
  <si>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</si>
  <si>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</si>
  <si>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</si>
  <si>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</si>
  <si>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</si>
  <si>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</si>
  <si>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</si>
  <si>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</si>
  <si>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</si>
  <si>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</si>
  <si>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</si>
  <si>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</si>
  <si>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</si>
  <si>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</si>
  <si>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</si>
  <si>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</si>
  <si>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</si>
  <si>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</si>
  <si>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</si>
  <si>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</si>
  <si>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</si>
  <si>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</si>
  <si>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</si>
  <si>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</si>
  <si>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</si>
  <si>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</si>
  <si>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</si>
  <si>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</si>
  <si>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</si>
  <si>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</si>
  <si>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</si>
  <si>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</si>
  <si>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</si>
  <si>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</si>
  <si>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</si>
  <si>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</si>
  <si>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</si>
  <si>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</si>
  <si>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</si>
  <si>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</si>
  <si>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</si>
  <si>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</si>
  <si>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</si>
  <si>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</si>
  <si>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</si>
  <si>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</si>
  <si>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</si>
  <si>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</si>
  <si>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</si>
  <si>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</si>
  <si>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</si>
  <si>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</si>
  <si>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</si>
  <si>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</si>
  <si>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</si>
  <si>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</si>
  <si>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</si>
  <si>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</si>
  <si>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</si>
  <si>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</si>
  <si>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</si>
  <si>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</si>
  <si>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</si>
  <si>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</si>
  <si>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</si>
  <si>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</si>
  <si>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</si>
  <si>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</si>
  <si>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</si>
  <si>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</si>
  <si>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</si>
  <si>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</si>
  <si>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</si>
  <si>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</si>
  <si>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</si>
  <si>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</si>
  <si>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</si>
  <si>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</si>
  <si>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</si>
  <si>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</si>
  <si>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</si>
  <si>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</si>
  <si>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</si>
  <si>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</si>
  <si>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</si>
  <si>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</si>
  <si>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</si>
  <si>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</si>
  <si>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</si>
  <si>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</si>
  <si>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</si>
  <si>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</si>
  <si>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</si>
  <si>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</si>
  <si>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</si>
  <si>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</si>
  <si>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</si>
  <si>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</si>
  <si>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</si>
  <si>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</si>
  <si>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</si>
  <si>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</si>
  <si>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</si>
  <si>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</si>
  <si>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</si>
  <si>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</si>
  <si>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</si>
  <si>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</si>
  <si>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</si>
  <si>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</si>
  <si>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</si>
  <si>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</si>
  <si>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</si>
  <si>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</si>
  <si>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</si>
  <si>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</si>
  <si>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</si>
  <si>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</si>
  <si>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</si>
  <si>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</si>
  <si>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</si>
  <si>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</si>
  <si>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Comité Municipal de Agua Potable y Alcantarillado de Apaseo el Grande, Gto.</t>
  </si>
  <si>
    <t>Del 1 de Enero al 30 de Septiembre de 2024</t>
  </si>
  <si>
    <t>DIRECTOR GENERAL</t>
  </si>
  <si>
    <t>CONTADORA GENERAL</t>
  </si>
  <si>
    <t>AXEL PEDRO OLVERA VALDES</t>
  </si>
  <si>
    <t xml:space="preserve">C.P. BLANCA BIBIANA VILLEGAS LUNA 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</si>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</sst>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34">
    <cellStyle name="Euro" xfId="21" xr:uid="{F31BEB8B-1B07-4940-BDB1-1A387270CED8}"/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3" xr:uid="{B846DF05-9D69-4195-9568-84277ADCB1C6}"/>
    <cellStyle name="Millares 2 3" xfId="16" xr:uid="{00000000-0005-0000-0000-000004000000}"/>
    <cellStyle name="Millares 2 3 2" xfId="24" xr:uid="{DEF315F0-2386-4FBB-8BA3-6C470E5EB192}"/>
    <cellStyle name="Millares 2 4" xfId="33" xr:uid="{DE65F6E7-FECB-4C20-AB06-06DDDD038606}"/>
    <cellStyle name="Millares 2 5" xfId="22" xr:uid="{F1BAA460-5D2A-4E98-BF35-F58C0F6AE530}"/>
    <cellStyle name="Millares 3" xfId="19" xr:uid="{00000000-0005-0000-0000-000005000000}"/>
    <cellStyle name="Millares 3 2" xfId="25" xr:uid="{0281782F-D602-4D0D-B269-7ECA536332E7}"/>
    <cellStyle name="Millares 4" xfId="17" xr:uid="{00000000-0005-0000-0000-000006000000}"/>
    <cellStyle name="Moneda 2" xfId="26" xr:uid="{754F2B70-A731-4BB4-9B8D-01F6F6058289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4 2" xfId="28" xr:uid="{1C589C08-D960-4195-B0AF-72F125844EA6}"/>
    <cellStyle name="Normal 4 3" xfId="27" xr:uid="{AC4C96C8-A2E8-46B6-9CA4-0445B43FE894}"/>
    <cellStyle name="Normal 5" xfId="5" xr:uid="{00000000-0005-0000-0000-000010000000}"/>
    <cellStyle name="Normal 5 2" xfId="30" xr:uid="{6AB54567-0B15-4765-861A-87CA3DF9027A}"/>
    <cellStyle name="Normal 5 3" xfId="29" xr:uid="{F9F07322-619D-4B21-AFE1-0EF8B71F140D}"/>
    <cellStyle name="Normal 56" xfId="6" xr:uid="{00000000-0005-0000-0000-000011000000}"/>
    <cellStyle name="Normal 6" xfId="31" xr:uid="{89839C76-2283-48C8-88B2-26F47D52ED6E}"/>
    <cellStyle name="Normal 6 2" xfId="32" xr:uid="{050C7B68-D946-42A5-83A1-ECB4D196C900}"/>
    <cellStyle name="Normal 7" xfId="20" xr:uid="{2909C17A-051B-40DC-BDD2-3C0D5CAB6BF7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3"/>
  <sheetViews>
    <sheetView zoomScaleNormal="100" zoomScaleSheetLayoutView="100" workbookViewId="0">
      <pane ySplit="5" topLeftCell="A18" activePane="bottomLeft" state="frozen"/>
      <selection activeCell="A14" sqref="A14:B14"/>
      <selection pane="bottomLeft" activeCell="A52" sqref="A52:E53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3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52" spans="1:3" x14ac:dyDescent="0.2">
      <c r="A52" s="160" t="s">
        <v>602</v>
      </c>
      <c r="C52" s="160" t="s">
        <v>603</v>
      </c>
    </row>
    <row r="53" spans="1:3" x14ac:dyDescent="0.2">
      <c r="A53" s="160" t="s">
        <v>604</v>
      </c>
      <c r="C53" s="160" t="s">
        <v>605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3"/>
  <sheetViews>
    <sheetView topLeftCell="A187" zoomScaleNormal="100" workbookViewId="0">
      <selection activeCell="B222" sqref="B222:D22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3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51999636.32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51949713.719999999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3183507.87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3183507.87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48766205.850000001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48766205.850000001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49922.6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49922.6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49922.6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38443004.309999995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38443004.309999995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13795594.839999998</v>
      </c>
      <c r="D96" s="124">
        <f t="shared" ref="D96:D159" si="0">C96/$C$94</f>
        <v>0.35885839537289793</v>
      </c>
      <c r="E96" s="42"/>
    </row>
    <row r="97" spans="1:5" x14ac:dyDescent="0.2">
      <c r="A97" s="44">
        <v>5111</v>
      </c>
      <c r="B97" s="42" t="s">
        <v>279</v>
      </c>
      <c r="C97" s="45">
        <v>7320090</v>
      </c>
      <c r="D97" s="46">
        <f t="shared" si="0"/>
        <v>0.19041409825755631</v>
      </c>
      <c r="E97" s="42"/>
    </row>
    <row r="98" spans="1:5" x14ac:dyDescent="0.2">
      <c r="A98" s="44">
        <v>5112</v>
      </c>
      <c r="B98" s="42" t="s">
        <v>280</v>
      </c>
      <c r="C98" s="45">
        <v>1255277</v>
      </c>
      <c r="D98" s="46">
        <f t="shared" si="0"/>
        <v>3.2652937056573149E-2</v>
      </c>
      <c r="E98" s="42"/>
    </row>
    <row r="99" spans="1:5" x14ac:dyDescent="0.2">
      <c r="A99" s="44">
        <v>5113</v>
      </c>
      <c r="B99" s="42" t="s">
        <v>281</v>
      </c>
      <c r="C99" s="45">
        <v>630106.51</v>
      </c>
      <c r="D99" s="46">
        <f t="shared" si="0"/>
        <v>1.6390667725105279E-2</v>
      </c>
      <c r="E99" s="42"/>
    </row>
    <row r="100" spans="1:5" x14ac:dyDescent="0.2">
      <c r="A100" s="44">
        <v>5114</v>
      </c>
      <c r="B100" s="42" t="s">
        <v>282</v>
      </c>
      <c r="C100" s="45">
        <v>2032621.96</v>
      </c>
      <c r="D100" s="46">
        <f t="shared" si="0"/>
        <v>5.2873650134343524E-2</v>
      </c>
      <c r="E100" s="42"/>
    </row>
    <row r="101" spans="1:5" x14ac:dyDescent="0.2">
      <c r="A101" s="44">
        <v>5115</v>
      </c>
      <c r="B101" s="42" t="s">
        <v>283</v>
      </c>
      <c r="C101" s="45">
        <v>290769.37</v>
      </c>
      <c r="D101" s="46">
        <f t="shared" si="0"/>
        <v>7.5636484509709239E-3</v>
      </c>
      <c r="E101" s="42"/>
    </row>
    <row r="102" spans="1:5" x14ac:dyDescent="0.2">
      <c r="A102" s="44">
        <v>5116</v>
      </c>
      <c r="B102" s="42" t="s">
        <v>284</v>
      </c>
      <c r="C102" s="45">
        <v>2266730</v>
      </c>
      <c r="D102" s="46">
        <f t="shared" si="0"/>
        <v>5.8963393748348809E-2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10412536.969999997</v>
      </c>
      <c r="D103" s="124">
        <f t="shared" si="0"/>
        <v>0.27085648369296239</v>
      </c>
      <c r="E103" s="42"/>
    </row>
    <row r="104" spans="1:5" x14ac:dyDescent="0.2">
      <c r="A104" s="44">
        <v>5121</v>
      </c>
      <c r="B104" s="42" t="s">
        <v>286</v>
      </c>
      <c r="C104" s="45">
        <v>304242.01</v>
      </c>
      <c r="D104" s="46">
        <f t="shared" si="0"/>
        <v>7.914105972223898E-3</v>
      </c>
      <c r="E104" s="42"/>
    </row>
    <row r="105" spans="1:5" x14ac:dyDescent="0.2">
      <c r="A105" s="44">
        <v>5122</v>
      </c>
      <c r="B105" s="42" t="s">
        <v>287</v>
      </c>
      <c r="C105" s="45">
        <v>71299.61</v>
      </c>
      <c r="D105" s="46">
        <f t="shared" si="0"/>
        <v>1.854683609664013E-3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8174440.4100000001</v>
      </c>
      <c r="D107" s="46">
        <f t="shared" si="0"/>
        <v>0.21263791830841958</v>
      </c>
      <c r="E107" s="42"/>
    </row>
    <row r="108" spans="1:5" x14ac:dyDescent="0.2">
      <c r="A108" s="44">
        <v>5125</v>
      </c>
      <c r="B108" s="42" t="s">
        <v>290</v>
      </c>
      <c r="C108" s="45">
        <v>276377.78999999998</v>
      </c>
      <c r="D108" s="46">
        <f t="shared" si="0"/>
        <v>7.1892869706883739E-3</v>
      </c>
      <c r="E108" s="42"/>
    </row>
    <row r="109" spans="1:5" x14ac:dyDescent="0.2">
      <c r="A109" s="44">
        <v>5126</v>
      </c>
      <c r="B109" s="42" t="s">
        <v>291</v>
      </c>
      <c r="C109" s="45">
        <v>1027125.09</v>
      </c>
      <c r="D109" s="46">
        <f t="shared" si="0"/>
        <v>2.6718127483413644E-2</v>
      </c>
      <c r="E109" s="42"/>
    </row>
    <row r="110" spans="1:5" x14ac:dyDescent="0.2">
      <c r="A110" s="44">
        <v>5127</v>
      </c>
      <c r="B110" s="42" t="s">
        <v>292</v>
      </c>
      <c r="C110" s="45">
        <v>62836.79</v>
      </c>
      <c r="D110" s="46">
        <f t="shared" si="0"/>
        <v>1.6345442071408183E-3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496215.27</v>
      </c>
      <c r="D112" s="46">
        <f t="shared" si="0"/>
        <v>1.2907817141412174E-2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14234872.5</v>
      </c>
      <c r="D113" s="124">
        <f t="shared" si="0"/>
        <v>0.37028512093413968</v>
      </c>
      <c r="E113" s="42"/>
    </row>
    <row r="114" spans="1:5" x14ac:dyDescent="0.2">
      <c r="A114" s="44">
        <v>5131</v>
      </c>
      <c r="B114" s="42" t="s">
        <v>296</v>
      </c>
      <c r="C114" s="45">
        <v>7169716.25</v>
      </c>
      <c r="D114" s="46">
        <f t="shared" si="0"/>
        <v>0.18650249580350764</v>
      </c>
      <c r="E114" s="42"/>
    </row>
    <row r="115" spans="1:5" x14ac:dyDescent="0.2">
      <c r="A115" s="44">
        <v>5132</v>
      </c>
      <c r="B115" s="42" t="s">
        <v>297</v>
      </c>
      <c r="C115" s="45">
        <v>36428.81</v>
      </c>
      <c r="D115" s="46">
        <f t="shared" si="0"/>
        <v>9.4760569975858898E-4</v>
      </c>
      <c r="E115" s="42"/>
    </row>
    <row r="116" spans="1:5" x14ac:dyDescent="0.2">
      <c r="A116" s="44">
        <v>5133</v>
      </c>
      <c r="B116" s="42" t="s">
        <v>298</v>
      </c>
      <c r="C116" s="45">
        <v>508450.29</v>
      </c>
      <c r="D116" s="46">
        <f t="shared" si="0"/>
        <v>1.322608102894131E-2</v>
      </c>
      <c r="E116" s="42"/>
    </row>
    <row r="117" spans="1:5" x14ac:dyDescent="0.2">
      <c r="A117" s="44">
        <v>5134</v>
      </c>
      <c r="B117" s="42" t="s">
        <v>299</v>
      </c>
      <c r="C117" s="45">
        <v>1153122.08</v>
      </c>
      <c r="D117" s="46">
        <f t="shared" si="0"/>
        <v>2.9995628611680692E-2</v>
      </c>
      <c r="E117" s="42"/>
    </row>
    <row r="118" spans="1:5" x14ac:dyDescent="0.2">
      <c r="A118" s="44">
        <v>5135</v>
      </c>
      <c r="B118" s="42" t="s">
        <v>300</v>
      </c>
      <c r="C118" s="45">
        <v>2471271.7799999998</v>
      </c>
      <c r="D118" s="46">
        <f t="shared" si="0"/>
        <v>6.4284043985531059E-2</v>
      </c>
      <c r="E118" s="42"/>
    </row>
    <row r="119" spans="1:5" x14ac:dyDescent="0.2">
      <c r="A119" s="44">
        <v>5136</v>
      </c>
      <c r="B119" s="42" t="s">
        <v>301</v>
      </c>
      <c r="C119" s="45">
        <v>82332</v>
      </c>
      <c r="D119" s="46">
        <f t="shared" si="0"/>
        <v>2.141664042073407E-3</v>
      </c>
      <c r="E119" s="42"/>
    </row>
    <row r="120" spans="1:5" x14ac:dyDescent="0.2">
      <c r="A120" s="44">
        <v>5137</v>
      </c>
      <c r="B120" s="42" t="s">
        <v>302</v>
      </c>
      <c r="C120" s="45">
        <v>13382.71</v>
      </c>
      <c r="D120" s="46">
        <f t="shared" si="0"/>
        <v>3.4811821396900605E-4</v>
      </c>
      <c r="E120" s="42"/>
    </row>
    <row r="121" spans="1:5" x14ac:dyDescent="0.2">
      <c r="A121" s="44">
        <v>5138</v>
      </c>
      <c r="B121" s="42" t="s">
        <v>303</v>
      </c>
      <c r="C121" s="45">
        <v>337722.17</v>
      </c>
      <c r="D121" s="46">
        <f t="shared" si="0"/>
        <v>8.7850098102803566E-3</v>
      </c>
      <c r="E121" s="42"/>
    </row>
    <row r="122" spans="1:5" x14ac:dyDescent="0.2">
      <c r="A122" s="44">
        <v>5139</v>
      </c>
      <c r="B122" s="42" t="s">
        <v>304</v>
      </c>
      <c r="C122" s="45">
        <v>2462446.41</v>
      </c>
      <c r="D122" s="46">
        <f t="shared" si="0"/>
        <v>6.4054473738397594E-2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22" spans="1:5" x14ac:dyDescent="0.2">
      <c r="B222" s="160" t="s">
        <v>602</v>
      </c>
      <c r="C222" s="160" t="s">
        <v>603</v>
      </c>
      <c r="D222" s="1"/>
      <c r="E222" s="1"/>
    </row>
    <row r="223" spans="1:5" x14ac:dyDescent="0.2">
      <c r="B223" s="160" t="s">
        <v>604</v>
      </c>
      <c r="C223" s="160" t="s">
        <v>605</v>
      </c>
      <c r="D223" s="1"/>
      <c r="E223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0"/>
  <sheetViews>
    <sheetView topLeftCell="A119" zoomScale="80" zoomScaleNormal="80" workbookViewId="0">
      <selection activeCell="B179" sqref="B179:E18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34658492.520000003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1206.44</v>
      </c>
      <c r="D15" s="18">
        <v>1202.49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47557.49</v>
      </c>
      <c r="D20" s="18">
        <v>47557.49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33697.199999999997</v>
      </c>
      <c r="D21" s="18">
        <v>33697.199999999997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9737075.8699999992</v>
      </c>
      <c r="D23" s="18">
        <v>9737075.8699999992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143757.07</v>
      </c>
    </row>
    <row r="42" spans="1:8" x14ac:dyDescent="0.2">
      <c r="A42" s="16">
        <v>1151</v>
      </c>
      <c r="B42" s="14" t="s">
        <v>144</v>
      </c>
      <c r="C42" s="18">
        <v>143757.07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52466632.509999998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1416000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411756.42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41617933.869999997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9020942.2200000007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42075456.849999994</v>
      </c>
      <c r="D64" s="18">
        <f t="shared" ref="D64:E64" si="0">SUM(D65:D72)</f>
        <v>0</v>
      </c>
      <c r="E64" s="18">
        <f t="shared" si="0"/>
        <v>24855100.66</v>
      </c>
    </row>
    <row r="65" spans="1:9" x14ac:dyDescent="0.2">
      <c r="A65" s="16">
        <v>1241</v>
      </c>
      <c r="B65" s="14" t="s">
        <v>157</v>
      </c>
      <c r="C65" s="18">
        <v>2458660.0499999998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68725.56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18486501.579999998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60583.94</v>
      </c>
      <c r="D69" s="18">
        <v>0</v>
      </c>
      <c r="E69" s="18">
        <v>24855100.66</v>
      </c>
    </row>
    <row r="70" spans="1:9" x14ac:dyDescent="0.2">
      <c r="A70" s="16">
        <v>1246</v>
      </c>
      <c r="B70" s="14" t="s">
        <v>162</v>
      </c>
      <c r="C70" s="18">
        <v>20883085.719999999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117900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2437668.54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866662.43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1571006.11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3102230.28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3102230.28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1389803.6099999999</v>
      </c>
      <c r="D110" s="18">
        <f>SUM(D111:D119)</f>
        <v>1389803.6099999999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262452.2</v>
      </c>
      <c r="D112" s="18">
        <f t="shared" ref="D112:D119" si="1">C112</f>
        <v>262452.2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315992.34000000003</v>
      </c>
      <c r="D117" s="18">
        <f t="shared" si="1"/>
        <v>315992.34000000003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811359.07</v>
      </c>
      <c r="D119" s="18">
        <f t="shared" si="1"/>
        <v>811359.07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9" spans="2:4" x14ac:dyDescent="0.2">
      <c r="B179" s="160" t="s">
        <v>602</v>
      </c>
      <c r="D179" s="160" t="s">
        <v>603</v>
      </c>
    </row>
    <row r="180" spans="2:4" x14ac:dyDescent="0.2">
      <c r="B180" s="160" t="s">
        <v>604</v>
      </c>
      <c r="D180" s="160" t="s">
        <v>605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workbookViewId="0">
      <selection activeCell="A43" sqref="A1:E43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3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842981.52</v>
      </c>
    </row>
    <row r="10" spans="1:5" x14ac:dyDescent="0.2">
      <c r="A10" s="27">
        <v>3120</v>
      </c>
      <c r="B10" s="23" t="s">
        <v>383</v>
      </c>
      <c r="C10" s="28">
        <v>99700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13556632.01</v>
      </c>
    </row>
    <row r="16" spans="1:5" x14ac:dyDescent="0.2">
      <c r="A16" s="27">
        <v>3220</v>
      </c>
      <c r="B16" s="23" t="s">
        <v>387</v>
      </c>
      <c r="C16" s="28">
        <v>104302666.98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8" spans="2:5" x14ac:dyDescent="0.2">
      <c r="B38" s="160" t="s">
        <v>602</v>
      </c>
      <c r="C38" s="14"/>
      <c r="D38" s="160" t="s">
        <v>603</v>
      </c>
      <c r="E38" s="14"/>
    </row>
    <row r="39" spans="2:5" x14ac:dyDescent="0.2">
      <c r="B39" s="160" t="s">
        <v>604</v>
      </c>
      <c r="C39" s="14"/>
      <c r="D39" s="160" t="s">
        <v>605</v>
      </c>
      <c r="E39" s="14"/>
    </row>
    <row r="40" spans="2:5" x14ac:dyDescent="0.2">
      <c r="B40" s="14"/>
      <c r="C40" s="14"/>
      <c r="D40" s="14"/>
      <c r="E40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1"/>
  <sheetViews>
    <sheetView topLeftCell="A148" zoomScale="130" zoomScaleNormal="130" workbookViewId="0">
      <selection activeCell="A151" sqref="A1:F151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3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745949.41</v>
      </c>
      <c r="D10" s="28">
        <v>334064.74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34658492.520000003</v>
      </c>
      <c r="D12" s="28">
        <v>36195323.210000001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35404441.93</v>
      </c>
      <c r="D16" s="84">
        <f>SUM(D9:D15)</f>
        <v>36529387.950000003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5985177.5800000001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5985177.5800000001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6208196.6400000006</v>
      </c>
      <c r="D29" s="84">
        <f>SUM(D30:D37)</f>
        <v>565188.52</v>
      </c>
    </row>
    <row r="30" spans="1:4" x14ac:dyDescent="0.2">
      <c r="A30" s="27">
        <v>1241</v>
      </c>
      <c r="B30" s="23" t="s">
        <v>157</v>
      </c>
      <c r="C30" s="28">
        <v>10250</v>
      </c>
      <c r="D30" s="28">
        <v>148639.94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4034043.1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2163903.54</v>
      </c>
      <c r="D35" s="28">
        <v>298648.58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117900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1571006.11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1571006.11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12193374.220000001</v>
      </c>
      <c r="D44" s="84">
        <f>D21+D29+D38</f>
        <v>2136194.63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13556632.01</v>
      </c>
      <c r="D48" s="84">
        <v>19758645.829999998</v>
      </c>
    </row>
    <row r="49" spans="1:4" x14ac:dyDescent="0.2">
      <c r="A49" s="27"/>
      <c r="B49" s="85" t="s">
        <v>509</v>
      </c>
      <c r="C49" s="84">
        <f>C54+C66+C94+C97+C50</f>
        <v>34311</v>
      </c>
      <c r="D49" s="84">
        <f>D54+D66+D94+D97+D50</f>
        <v>2210728.08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2127733.08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2127733.08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2012276.93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115456.15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34311</v>
      </c>
      <c r="D97" s="84">
        <f>SUM(D98:D102)</f>
        <v>82995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34311</v>
      </c>
      <c r="D100" s="28">
        <v>82995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5" x14ac:dyDescent="0.2">
      <c r="A145" s="27"/>
      <c r="B145" s="91" t="s">
        <v>538</v>
      </c>
      <c r="C145" s="84">
        <f>C48+C49+C103-C109-C112</f>
        <v>13590943.01</v>
      </c>
      <c r="D145" s="84">
        <f>D48+D49+D103-D109-D112</f>
        <v>21969373.909999996</v>
      </c>
    </row>
    <row r="147" spans="1:5" x14ac:dyDescent="0.2">
      <c r="B147" s="23" t="s">
        <v>517</v>
      </c>
    </row>
    <row r="149" spans="1:5" x14ac:dyDescent="0.2">
      <c r="E149" s="14"/>
    </row>
    <row r="150" spans="1:5" x14ac:dyDescent="0.2">
      <c r="B150" s="160" t="s">
        <v>602</v>
      </c>
      <c r="C150" s="14"/>
      <c r="D150" s="160" t="s">
        <v>603</v>
      </c>
      <c r="E150" s="14"/>
    </row>
    <row r="151" spans="1:5" x14ac:dyDescent="0.2">
      <c r="B151" s="160" t="s">
        <v>604</v>
      </c>
      <c r="C151" s="14"/>
      <c r="D151" s="160" t="s">
        <v>605</v>
      </c>
      <c r="E151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"/>
  <sheetViews>
    <sheetView showGridLines="0" workbookViewId="0">
      <selection activeCell="A31" sqref="A1:E3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51999636.32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51999636.32</v>
      </c>
    </row>
    <row r="23" spans="1:3" x14ac:dyDescent="0.2">
      <c r="B23" s="31" t="s">
        <v>517</v>
      </c>
    </row>
    <row r="29" spans="1:3" x14ac:dyDescent="0.2">
      <c r="A29" s="160" t="s">
        <v>602</v>
      </c>
      <c r="C29" s="160" t="s">
        <v>603</v>
      </c>
    </row>
    <row r="30" spans="1:3" x14ac:dyDescent="0.2">
      <c r="A30" s="160" t="s">
        <v>604</v>
      </c>
      <c r="C30" s="160" t="s">
        <v>605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7"/>
  <sheetViews>
    <sheetView showGridLines="0" topLeftCell="A7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50879676.140000001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14639187.23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2254189.7999999998</v>
      </c>
    </row>
    <row r="11" spans="1:3" x14ac:dyDescent="0.2">
      <c r="A11" s="78">
        <v>2.2999999999999998</v>
      </c>
      <c r="B11" s="65" t="s">
        <v>157</v>
      </c>
      <c r="C11" s="97">
        <v>10250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4034043.1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2163903.54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6176800.79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2202515</v>
      </c>
    </row>
    <row r="32" spans="1:3" x14ac:dyDescent="0.2">
      <c r="A32" s="78" t="s">
        <v>469</v>
      </c>
      <c r="B32" s="65" t="s">
        <v>357</v>
      </c>
      <c r="C32" s="97">
        <v>2202515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38443003.909999996</v>
      </c>
    </row>
    <row r="42" spans="1:3" x14ac:dyDescent="0.2">
      <c r="B42" s="31" t="s">
        <v>517</v>
      </c>
    </row>
    <row r="46" spans="1:3" x14ac:dyDescent="0.2">
      <c r="A46" s="160" t="s">
        <v>602</v>
      </c>
      <c r="C46" s="160" t="s">
        <v>603</v>
      </c>
    </row>
    <row r="47" spans="1:3" x14ac:dyDescent="0.2">
      <c r="A47" s="160" t="s">
        <v>604</v>
      </c>
      <c r="C47" s="160" t="s">
        <v>605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5"/>
  <sheetViews>
    <sheetView tabSelected="1" topLeftCell="A13" workbookViewId="0">
      <selection activeCell="E43" sqref="E43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606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47600694.939999998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4398941.38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-51999636.32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5" x14ac:dyDescent="0.2">
      <c r="B49" s="149" t="s">
        <v>405</v>
      </c>
      <c r="C49" s="148">
        <f>H1</f>
        <v>2024</v>
      </c>
    </row>
    <row r="50" spans="1:5" x14ac:dyDescent="0.2">
      <c r="A50" s="23">
        <v>8210</v>
      </c>
      <c r="B50" s="112" t="s">
        <v>47</v>
      </c>
      <c r="C50" s="114">
        <v>-47600694.939999998</v>
      </c>
    </row>
    <row r="51" spans="1:5" x14ac:dyDescent="0.2">
      <c r="A51" s="23">
        <v>8220</v>
      </c>
      <c r="B51" s="112" t="s">
        <v>46</v>
      </c>
      <c r="C51" s="114">
        <v>27908850.210000001</v>
      </c>
    </row>
    <row r="52" spans="1:5" x14ac:dyDescent="0.2">
      <c r="A52" s="23">
        <v>8230</v>
      </c>
      <c r="B52" s="112" t="s">
        <v>599</v>
      </c>
      <c r="C52" s="114">
        <v>-31187831.41</v>
      </c>
    </row>
    <row r="53" spans="1:5" x14ac:dyDescent="0.2">
      <c r="A53" s="23">
        <v>8240</v>
      </c>
      <c r="B53" s="112" t="s">
        <v>45</v>
      </c>
      <c r="C53" s="114">
        <v>0</v>
      </c>
    </row>
    <row r="54" spans="1:5" x14ac:dyDescent="0.2">
      <c r="A54" s="23">
        <v>8250</v>
      </c>
      <c r="B54" s="112" t="s">
        <v>44</v>
      </c>
      <c r="C54" s="114">
        <v>0</v>
      </c>
    </row>
    <row r="55" spans="1:5" x14ac:dyDescent="0.2">
      <c r="A55" s="23">
        <v>8260</v>
      </c>
      <c r="B55" s="112" t="s">
        <v>43</v>
      </c>
      <c r="C55" s="114">
        <v>225934.21</v>
      </c>
    </row>
    <row r="56" spans="1:5" x14ac:dyDescent="0.2">
      <c r="A56" s="23">
        <v>8270</v>
      </c>
      <c r="B56" s="112" t="s">
        <v>42</v>
      </c>
      <c r="C56" s="114">
        <v>50653741.93</v>
      </c>
    </row>
    <row r="58" spans="1:5" x14ac:dyDescent="0.2">
      <c r="B58" s="14" t="s">
        <v>517</v>
      </c>
    </row>
    <row r="64" spans="1:5" x14ac:dyDescent="0.2">
      <c r="B64" s="160" t="s">
        <v>602</v>
      </c>
      <c r="C64" s="31"/>
      <c r="D64" s="160" t="s">
        <v>603</v>
      </c>
      <c r="E64" s="31"/>
    </row>
    <row r="65" spans="2:5" x14ac:dyDescent="0.2">
      <c r="B65" s="160" t="s">
        <v>604</v>
      </c>
      <c r="C65" s="31"/>
      <c r="D65" s="160" t="s">
        <v>605</v>
      </c>
      <c r="E65" s="31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2024-10-28T17:12:47Z</cp:lastPrinted>
  <dcterms:created xsi:type="dcterms:W3CDTF">2012-12-11T20:36:24Z</dcterms:created>
  <dcterms:modified xsi:type="dcterms:W3CDTF">2024-10-28T20:46:24Z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