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3ER TRIMESTRE 2024\"/>
    </mc:Choice>
  </mc:AlternateContent>
  <xr:revisionPtr revIDLastSave="0" documentId="13_ncr:1_{2002C158-325B-41F3-93AA-59C3A0444DF2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 l="1"/>
  <c r="G21" i="9"/>
  <c r="G16" i="8"/>
  <c r="G15" i="8"/>
  <c r="G14" i="8"/>
  <c r="G13" i="8"/>
  <c r="G12" i="8"/>
  <c r="G11" i="8"/>
  <c r="G10" i="8"/>
  <c r="B18" i="7"/>
  <c r="C18" i="7"/>
  <c r="D18" i="7"/>
  <c r="E18" i="7"/>
  <c r="F18" i="7"/>
  <c r="C25" i="2"/>
  <c r="B25" i="2"/>
  <c r="B17" i="2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C9" i="9" l="1"/>
  <c r="E29" i="8"/>
  <c r="C9" i="7"/>
  <c r="G28" i="7"/>
  <c r="E79" i="2"/>
  <c r="E81" i="2" s="1"/>
  <c r="F81" i="2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C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<sst xmlns="http://schemas.openxmlformats.org/spreadsheetml/2006/main" count="1025" uniqueCount="603">
  <si>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</si>
  <si>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</si>
  <si>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</si>
  <si>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</si>
  <si>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</si>
  <si>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</si>
  <si>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</si>
  <si>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</si>
  <si>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</si>
  <si>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</si>
  <si>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</si>
  <si>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</si>
  <si>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</si>
  <si>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</si>
  <si>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</si>
  <si>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</si>
  <si>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</si>
  <si>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</si>
  <si>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</si>
  <si>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</si>
  <si>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</si>
  <si>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</si>
  <si>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</si>
  <si>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</si>
  <si>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</si>
  <si>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</si>
  <si>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</si>
  <si>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</si>
  <si>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</si>
  <si>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</si>
  <si>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</si>
  <si>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</si>
  <si>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</si>
  <si>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</si>
  <si>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</si>
  <si>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</si>
  <si>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</si>
  <si>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</si>
  <si>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</si>
  <si>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</si>
  <si>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</si>
  <si>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</si>
  <si>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</si>
  <si>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</si>
  <si>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</si>
  <si>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</si>
  <si>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</si>
  <si>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</si>
  <si>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</si>
  <si>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</si>
  <si>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</si>
  <si>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</si>
  <si>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</si>
  <si>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</si>
  <si>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</si>
  <si>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</si>
  <si>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</si>
  <si>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</si>
  <si>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</si>
  <si>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</si>
  <si>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</si>
  <si>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</si>
  <si>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</si>
  <si>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</si>
  <si>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</si>
  <si>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</si>
  <si>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</si>
  <si>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</si>
  <si>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</si>
  <si>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</si>
  <si>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</si>
  <si>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</si>
  <si>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</si>
  <si>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</si>
  <si>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</si>
  <si>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</si>
  <si>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</si>
  <si>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</si>
  <si>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</si>
  <si>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</si>
  <si>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</si>
  <si>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</si>
  <si>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</si>
  <si>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</si>
  <si>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</si>
  <si>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</si>
  <si>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</si>
  <si>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</si>
  <si>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</si>
  <si>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</si>
  <si>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</si>
  <si>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</si>
  <si>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</si>
  <si>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</si>
  <si>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</si>
  <si>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</si>
  <si>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</si>
  <si>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</si>
  <si>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</si>
  <si>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</si>
  <si>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</si>
  <si>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</si>
  <si>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</si>
  <si>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</si>
  <si>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</si>
  <si>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</si>
  <si>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</si>
  <si>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</si>
  <si>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</si>
  <si>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</si>
  <si>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</si>
  <si>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</si>
  <si>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</si>
  <si>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</si>
  <si>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</si>
  <si>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</si>
  <si>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</si>
  <si>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</si>
  <si>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</si>
  <si>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</si>
  <si>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</si>
  <si>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</si>
  <si>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</si>
  <si>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</si>
  <si>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</si>
  <si>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</si>
  <si>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</si>
  <si>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</si>
  <si>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</si>
  <si>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</si>
  <si>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</si>
  <si>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</si>
  <si>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</si>
  <si>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</si>
  <si>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</si>
  <si>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</si>
  <si>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</si>
  <si>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</si>
  <si>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</si>
  <si>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</si>
  <si>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</si>
  <si>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</si>
  <si>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</si>
  <si>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</si>
  <si>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</si>
  <si>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</si>
  <si>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</si>
  <si>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</si>
  <si>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</si>
  <si>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</si>
  <si>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</si>
  <si>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</si>
  <si>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</si>
  <si>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</si>
  <si>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</si>
  <si>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</si>
  <si>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</si>
  <si>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</si>
  <si>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</si>
  <si>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</si>
  <si>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</si>
  <si>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</si>
  <si>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</si>
  <si>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</si>
  <si>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</si>
  <si>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</si>
  <si>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</si>
  <si>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</si>
  <si>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</si>
  <si>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</si>
  <si>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</si>
  <si>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</si>
  <si>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</si>
  <si>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</si>
  <si>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</si>
  <si>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</si>
  <si>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</si>
  <si>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</si>
  <si>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</si>
  <si>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</si>
  <si>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</si>
  <si>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</si>
  <si>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</si>
  <si>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</si>
  <si>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</si>
  <si>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</si>
  <si>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</si>
  <si>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</si>
  <si>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</si>
  <si>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</si>
  <si>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</si>
  <si>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</si>
  <si>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</si>
  <si>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</si>
  <si>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</si>
  <si>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</si>
  <si>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</si>
  <si>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</si>
  <si>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</si>
  <si>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</si>
  <si>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</si>
  <si>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</si>
  <si>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</si>
  <si>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</si>
  <si>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</si>
  <si>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</si>
  <si>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</si>
  <si>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</si>
  <si>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</si>
  <si>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</si>
  <si>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</si>
  <si>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</si>
  <si>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</si>
  <si>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</si>
  <si>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</si>
  <si>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</si>
  <si>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</si>
  <si>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</si>
  <si>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</si>
  <si>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</si>
  <si>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</si>
  <si>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</si>
  <si>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</si>
  <si>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</si>
  <si>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</si>
  <si>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</si>
  <si>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</si>
  <si>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</si>
  <si>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</si>
  <si>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</si>
  <si>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</si>
  <si>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</si>
  <si>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</si>
  <si>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</si>
  <si>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</si>
  <si>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</si>
  <si>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</si>
  <si>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</si>
  <si>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</si>
  <si>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</si>
  <si>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</si>
  <si>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</si>
  <si>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</si>
  <si>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</si>
  <si>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</si>
  <si>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</si>
  <si>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</si>
  <si>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</si>
  <si>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</si>
  <si>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</si>
  <si>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</si>
  <si>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</si>
  <si>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</si>
  <si>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</si>
  <si>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</si>
  <si>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</si>
  <si>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</si>
  <si>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</si>
  <si>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</si>
  <si>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</si>
  <si>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</si>
  <si>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</si>
  <si>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</si>
  <si>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</si>
  <si>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</si>
  <si>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</si>
  <si>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</si>
  <si>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</si>
  <si>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</si>
  <si>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</si>
  <si>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</si>
  <si>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</si>
  <si>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</si>
  <si>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</si>
  <si>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</si>
  <si>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</si>
  <si>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</si>
  <si>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</si>
  <si>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</si>
  <si>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</si>
  <si>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</si>
  <si>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</si>
  <si>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</si>
  <si>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</si>
  <si>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</si>
  <si>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</si>
  <si>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</si>
  <si>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</si>
  <si>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</si>
  <si>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</si>
  <si>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</si>
  <si>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</si>
  <si>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</si>
  <si>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</si>
  <si>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</si>
  <si>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</si>
  <si>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</si>
  <si>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</si>
  <si>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</si>
  <si>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</si>
  <si>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</si>
  <si>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</si>
  <si>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</si>
  <si>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</si>
  <si>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</si>
  <si>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</si>
  <si>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</si>
  <si>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</si>
  <si>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</si>
  <si>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</si>
  <si>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</si>
  <si>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</si>
  <si>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</si>
  <si>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</si>
  <si>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</si>
  <si>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</si>
  <si>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</si>
  <si>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</si>
  <si>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</si>
  <si>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</si>
  <si>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</si>
  <si>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</si>
  <si>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</si>
  <si>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</si>
  <si>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</si>
  <si>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</si>
  <si>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</si>
  <si>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</si>
  <si>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</si>
  <si>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</si>
  <si>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</si>
  <si>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</si>
  <si>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</si>
  <si>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</si>
  <si>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</si>
  <si>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</si>
  <si>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</si>
  <si>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</si>
  <si>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</si>
  <si>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</si>
  <si>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</si>
  <si>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</si>
  <si>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</si>
  <si>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</si>
  <si>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</si>
  <si>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</si>
  <si>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</si>
  <si>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</si>
  <si>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</si>
  <si>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</si>
  <si>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</si>
  <si>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</si>
  <si>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</si>
  <si>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</si>
  <si>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</si>
  <si>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</si>
  <si>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</si>
  <si>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</si>
  <si>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</si>
  <si>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</si>
  <si>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</si>
  <si>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</si>
  <si>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</si>
  <si>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</si>
  <si>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</si>
  <si>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</si>
  <si>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</si>
  <si>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</si>
  <si>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</si>
  <si>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</si>
  <si>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</si>
  <si>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</si>
  <si>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</si>
  <si>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</si>
  <si>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</si>
  <si>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</si>
  <si>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</si>
  <si>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</si>
  <si>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</si>
  <si>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</si>
  <si>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</si>
  <si>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</si>
  <si>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</si>
  <si>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</si>
  <si>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</si>
  <si>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</si>
  <si>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</si>
  <si>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</si>
  <si>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</si>
  <si>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</si>
  <si>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</si>
  <si>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</si>
  <si>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</si>
  <si>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</si>
  <si>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</si>
  <si>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</si>
  <si>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</si>
  <si>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</si>
  <si>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</si>
  <si>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</si>
  <si>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</si>
  <si>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</si>
  <si>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</si>
  <si>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</si>
  <si>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</si>
  <si>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</si>
  <si>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</si>
  <si>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</si>
  <si>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</si>
  <si>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</si>
  <si>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</si>
  <si>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</si>
  <si>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</si>
  <si>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</si>
  <si>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</si>
  <si>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</si>
  <si>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</si>
  <si>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</si>
  <si>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</si>
  <si>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</si>
  <si>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</si>
  <si>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</si>
  <si>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</si>
  <si>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</si>
  <si>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</si>
  <si>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</si>
  <si>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</si>
  <si>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</si>
  <si>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</si>
  <si>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</si>
  <si>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</si>
  <si>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</si>
  <si>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</si>
  <si>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</si>
  <si>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</si>
  <si>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</si>
  <si>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</si>
  <si>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</si>
  <si>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</si>
  <si>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</si>
  <si>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</si>
  <si>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</si>
  <si>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</si>
  <si>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</si>
  <si>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</si>
  <si>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</si>
  <si>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</si>
  <si>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</si>
  <si>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</si>
  <si>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</si>
  <si>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</si>
  <si>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</si>
  <si>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</si>
  <si>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</si>
  <si>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</si>
  <si>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</si>
  <si>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</si>
  <si>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</si>
  <si>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</si>
  <si>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</si>
  <si>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</si>
  <si>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</si>
  <si>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</si>
  <si>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</si>
  <si>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</si>
  <si>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</si>
  <si>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</si>
  <si>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</si>
  <si>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</si>
  <si>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</si>
  <si>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</si>
  <si>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</si>
  <si>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</si>
  <si>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</si>
  <si>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</si>
  <si>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</si>
  <si>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</si>
  <si>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</si>
  <si>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</si>
  <si>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</si>
  <si>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</si>
  <si>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</si>
  <si>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</si>
  <si>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</si>
  <si>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</si>
  <si>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</si>
  <si>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</si>
  <si>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</si>
  <si>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</si>
  <si>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</si>
  <si>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</si>
  <si>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</si>
  <si>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</si>
  <si>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</si>
  <si>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</si>
  <si>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</si>
  <si>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</si>
  <si>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</si>
  <si>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</si>
  <si>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</si>
  <si>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</si>
  <si>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</si>
  <si>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</si>
  <si>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</si>
  <si>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</si>
  <si>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</si>
  <si>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</si>
  <si>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</si>
  <si>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</si>
  <si>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</si>
  <si>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</si>
  <si>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</si>
  <si>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</si>
  <si>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</si>
  <si>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</si>
  <si>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</si>
  <si>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</si>
  <si>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</si>
  <si>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</si>
  <si>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</si>
  <si>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</si>
  <si>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</si>
  <si>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</si>
  <si>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</si>
  <si>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</si>
  <si>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</si>
  <si>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</si>
  <si>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</si>
  <si>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</si>
  <si>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</si>
  <si>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</si>
  <si>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</si>
  <si>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</si>
  <si>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</si>
  <si>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</si>
  <si>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</si>
  <si>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</si>
  <si>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</si>
  <si>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</si>
  <si>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</si>
  <si>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</si>
  <si>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</si>
  <si>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</si>
  <si>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</si>
  <si>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</si>
  <si>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</si>
  <si>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</si>
  <si>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</si>
  <si>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</si>
  <si>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</si>
  <si>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</si>
  <si>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</si>
  <si>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</si>
  <si>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</si>
  <si>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</si>
  <si>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</si>
  <si>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</si>
  <si>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</si>
  <si>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</si>
  <si>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</si>
  <si>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</si>
  <si>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</si>
  <si>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</si>
  <si>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</si>
  <si>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</si>
  <si>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</si>
  <si>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</si>
  <si>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</si>
  <si>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</si>
  <si>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</si>
  <si>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</si>
  <si>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</si>
  <si>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</si>
  <si>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</si>
  <si>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</si>
  <si>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</si>
  <si>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</si>
  <si>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</si>
  <si>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</si>
  <si>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</si>
  <si>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</si>
  <si>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</si>
  <si>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</si>
  <si>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</si>
  <si>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</si>
  <si>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</si>
  <si>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</si>
  <si>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</si>
  <si>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</si>
  <si>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</si>
  <si>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</si>
  <si>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</si>
  <si>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</si>
  <si>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</si>
  <si>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</si>
  <si>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</si>
  <si>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</si>
  <si>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</si>
  <si>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</si>
  <si>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</si>
  <si>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Comité Municipal de Agua Potable y Alcantarillado de Apaseo el Grande, Gto.</t>
  </si>
  <si>
    <t>Al 31 de Diciembre de 2023 y al 30 de Septiembre de 2024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</si>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</sst>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9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21" fillId="0" borderId="0"/>
    <xf numFmtId="0" fontId="22" fillId="0" borderId="0"/>
  </cellStyleXfs>
  <cellXfs count="22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0" xfId="0" applyNumberFormat="1"/>
    <xf numFmtId="3" fontId="1" fillId="0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7" applyNumberFormat="1" applyFont="1" applyFill="1" applyBorder="1" applyAlignment="1" applyProtection="1">
      <alignment vertical="center"/>
      <protection locked="0"/>
    </xf>
    <xf numFmtId="165" fontId="0" fillId="0" borderId="14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</cellXfs>
  <cellStyles count="10">
    <cellStyle name="Millares" xfId="1" builtinId="3"/>
    <cellStyle name="Millares 2" xfId="5" xr:uid="{C7EE3FF6-1116-4FC0-A0BE-8C297CB51926}"/>
    <cellStyle name="Millares 3" xfId="7" xr:uid="{B9082EE0-FE43-4390-9BFB-CAC109CF30E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9" xr:uid="{12B3D4D6-68CA-43AD-B9A8-7B99BD270102}"/>
    <cellStyle name="Normal 3" xfId="8" xr:uid="{289566BD-4490-4ED4-840C-D761E0C4C5C8}"/>
    <cellStyle name="Normal 3 2" xfId="6" xr:uid="{75605C15-1034-44CE-9808-68F38BC1CF72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zoomScale="75" zoomScaleNormal="75" workbookViewId="0">
      <selection activeCell="D21" sqref="D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35404442</v>
      </c>
      <c r="C9" s="47">
        <f>SUM(C10:C16)</f>
        <v>36529387.950000003</v>
      </c>
      <c r="D9" s="46" t="s">
        <v>10</v>
      </c>
      <c r="E9" s="47">
        <f>SUM(E10:E18)</f>
        <v>1389803</v>
      </c>
      <c r="F9" s="47">
        <f>SUM(F10:F18)</f>
        <v>1176771.98</v>
      </c>
    </row>
    <row r="10" spans="1:6" x14ac:dyDescent="0.25">
      <c r="A10" s="48" t="s">
        <v>11</v>
      </c>
      <c r="B10" s="160">
        <v>0</v>
      </c>
      <c r="C10" s="160">
        <v>0</v>
      </c>
      <c r="D10" s="48" t="s">
        <v>12</v>
      </c>
      <c r="E10" s="160">
        <v>0</v>
      </c>
      <c r="F10" s="160">
        <v>0</v>
      </c>
    </row>
    <row r="11" spans="1:6" x14ac:dyDescent="0.25">
      <c r="A11" s="48" t="s">
        <v>13</v>
      </c>
      <c r="B11" s="160">
        <v>745949</v>
      </c>
      <c r="C11" s="160">
        <v>334064.74</v>
      </c>
      <c r="D11" s="48" t="s">
        <v>14</v>
      </c>
      <c r="E11" s="160">
        <v>262452</v>
      </c>
      <c r="F11" s="160">
        <v>88853.29</v>
      </c>
    </row>
    <row r="12" spans="1:6" x14ac:dyDescent="0.25">
      <c r="A12" s="48" t="s">
        <v>15</v>
      </c>
      <c r="B12" s="160">
        <v>0</v>
      </c>
      <c r="C12" s="160">
        <v>0</v>
      </c>
      <c r="D12" s="48" t="s">
        <v>16</v>
      </c>
      <c r="E12" s="160">
        <v>0</v>
      </c>
      <c r="F12" s="160">
        <v>0</v>
      </c>
    </row>
    <row r="13" spans="1:6" x14ac:dyDescent="0.25">
      <c r="A13" s="48" t="s">
        <v>17</v>
      </c>
      <c r="B13" s="160">
        <v>34658493</v>
      </c>
      <c r="C13" s="160">
        <v>36195323.210000001</v>
      </c>
      <c r="D13" s="48" t="s">
        <v>18</v>
      </c>
      <c r="E13" s="160">
        <v>0</v>
      </c>
      <c r="F13" s="160">
        <v>0</v>
      </c>
    </row>
    <row r="14" spans="1:6" x14ac:dyDescent="0.25">
      <c r="A14" s="48" t="s">
        <v>19</v>
      </c>
      <c r="B14" s="160">
        <v>0</v>
      </c>
      <c r="C14" s="160">
        <v>0</v>
      </c>
      <c r="D14" s="48" t="s">
        <v>20</v>
      </c>
      <c r="E14" s="160">
        <v>0</v>
      </c>
      <c r="F14" s="160">
        <v>0</v>
      </c>
    </row>
    <row r="15" spans="1:6" x14ac:dyDescent="0.25">
      <c r="A15" s="48" t="s">
        <v>21</v>
      </c>
      <c r="B15" s="160">
        <v>0</v>
      </c>
      <c r="C15" s="160">
        <v>0</v>
      </c>
      <c r="D15" s="48" t="s">
        <v>22</v>
      </c>
      <c r="E15" s="160">
        <v>0</v>
      </c>
      <c r="F15" s="160">
        <v>0</v>
      </c>
    </row>
    <row r="16" spans="1:6" x14ac:dyDescent="0.25">
      <c r="A16" s="48" t="s">
        <v>23</v>
      </c>
      <c r="B16" s="160">
        <v>0</v>
      </c>
      <c r="C16" s="160">
        <v>0</v>
      </c>
      <c r="D16" s="48" t="s">
        <v>24</v>
      </c>
      <c r="E16" s="160">
        <v>315992</v>
      </c>
      <c r="F16" s="160">
        <v>450819.92</v>
      </c>
    </row>
    <row r="17" spans="1:6" x14ac:dyDescent="0.25">
      <c r="A17" s="46" t="s">
        <v>25</v>
      </c>
      <c r="B17" s="47">
        <f>SUM(B18:B24)</f>
        <v>9819536</v>
      </c>
      <c r="C17" s="47">
        <f>SUM(C18:C24)</f>
        <v>7361599.1699999999</v>
      </c>
      <c r="D17" s="48" t="s">
        <v>26</v>
      </c>
      <c r="E17" s="160">
        <v>0</v>
      </c>
      <c r="F17" s="160">
        <v>0</v>
      </c>
    </row>
    <row r="18" spans="1:6" x14ac:dyDescent="0.25">
      <c r="A18" s="48" t="s">
        <v>27</v>
      </c>
      <c r="B18" s="160">
        <v>0</v>
      </c>
      <c r="C18" s="160">
        <v>0</v>
      </c>
      <c r="D18" s="48" t="s">
        <v>28</v>
      </c>
      <c r="E18" s="160">
        <v>811359</v>
      </c>
      <c r="F18" s="160">
        <v>637098.77</v>
      </c>
    </row>
    <row r="19" spans="1:6" x14ac:dyDescent="0.25">
      <c r="A19" s="48" t="s">
        <v>29</v>
      </c>
      <c r="B19" s="160">
        <v>1206</v>
      </c>
      <c r="C19" s="160">
        <v>1202.49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47557</v>
      </c>
      <c r="C20" s="160">
        <v>47557.49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60">
        <v>0</v>
      </c>
      <c r="C21" s="160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60">
        <v>33697</v>
      </c>
      <c r="C22" s="160">
        <v>33697.199999999997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60">
        <v>0</v>
      </c>
      <c r="C23" s="160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9737076</v>
      </c>
      <c r="C24" s="160">
        <v>7279141.9900000002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160">
        <f>SUM(B26:B30)</f>
        <v>0</v>
      </c>
      <c r="C25" s="160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143757</v>
      </c>
      <c r="C37" s="160">
        <v>92082.67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45367735</v>
      </c>
      <c r="C47" s="4">
        <f>C9+C17+C25+C31+C37+C38+C41</f>
        <v>43983069.790000007</v>
      </c>
      <c r="D47" s="2" t="s">
        <v>84</v>
      </c>
      <c r="E47" s="4">
        <f>E9+E19+E23+E26+E27+E31+E38+E42</f>
        <v>1389803</v>
      </c>
      <c r="F47" s="4">
        <f>F9+F19+F23+F26+F27+F31+F38+F42</f>
        <v>1176771.98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60">
        <v>0</v>
      </c>
      <c r="C50" s="160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160">
        <v>0</v>
      </c>
      <c r="C51" s="160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160">
        <v>52466633</v>
      </c>
      <c r="C52" s="160">
        <v>46289831.719999999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42075457</v>
      </c>
      <c r="C53" s="160">
        <v>35867260.210000001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2437669</v>
      </c>
      <c r="C54" s="160">
        <v>2437668.54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-25257940</v>
      </c>
      <c r="C55" s="160">
        <v>-25257940.059999999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160">
        <v>3102230</v>
      </c>
      <c r="C56" s="160">
        <v>3102230.28</v>
      </c>
      <c r="D56" s="45"/>
      <c r="E56" s="49"/>
      <c r="F56" s="49"/>
    </row>
    <row r="57" spans="1:6" x14ac:dyDescent="0.25">
      <c r="A57" s="46" t="s">
        <v>100</v>
      </c>
      <c r="B57" s="160">
        <v>0</v>
      </c>
      <c r="C57" s="160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160">
        <v>0</v>
      </c>
      <c r="C58" s="160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1389803</v>
      </c>
      <c r="F59" s="4">
        <f>F47+F57</f>
        <v>1176771.98</v>
      </c>
    </row>
    <row r="60" spans="1:6" x14ac:dyDescent="0.25">
      <c r="A60" s="3" t="s">
        <v>104</v>
      </c>
      <c r="B60" s="4">
        <f>SUM(B50:B58)</f>
        <v>74824049</v>
      </c>
      <c r="C60" s="4">
        <f>SUM(C50:C58)</f>
        <v>62439050.690000013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120191784</v>
      </c>
      <c r="C62" s="4">
        <f>SUM(C47+C60)</f>
        <v>106422120.48000002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942682</v>
      </c>
      <c r="F63" s="47">
        <f>SUM(F64:F66)</f>
        <v>942681.52</v>
      </c>
    </row>
    <row r="64" spans="1:6" x14ac:dyDescent="0.25">
      <c r="A64" s="45"/>
      <c r="B64" s="45"/>
      <c r="C64" s="45"/>
      <c r="D64" s="46" t="s">
        <v>108</v>
      </c>
      <c r="E64" s="160">
        <v>842982</v>
      </c>
      <c r="F64" s="160">
        <v>842981.52</v>
      </c>
    </row>
    <row r="65" spans="1:6" x14ac:dyDescent="0.25">
      <c r="A65" s="45"/>
      <c r="B65" s="45"/>
      <c r="C65" s="45"/>
      <c r="D65" s="50" t="s">
        <v>109</v>
      </c>
      <c r="E65" s="160">
        <v>99700</v>
      </c>
      <c r="F65" s="160">
        <v>99700</v>
      </c>
    </row>
    <row r="66" spans="1:6" x14ac:dyDescent="0.25">
      <c r="A66" s="45"/>
      <c r="B66" s="45"/>
      <c r="C66" s="45"/>
      <c r="D66" s="46" t="s">
        <v>110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117859299</v>
      </c>
      <c r="F68" s="47">
        <f>SUM(F69:F73)</f>
        <v>104302666.98</v>
      </c>
    </row>
    <row r="69" spans="1:6" x14ac:dyDescent="0.25">
      <c r="A69" s="53"/>
      <c r="B69" s="45"/>
      <c r="C69" s="45"/>
      <c r="D69" s="46" t="s">
        <v>112</v>
      </c>
      <c r="E69" s="160">
        <v>13556632</v>
      </c>
      <c r="F69" s="160">
        <v>19758645.829999998</v>
      </c>
    </row>
    <row r="70" spans="1:6" x14ac:dyDescent="0.25">
      <c r="A70" s="53"/>
      <c r="B70" s="45"/>
      <c r="C70" s="45"/>
      <c r="D70" s="46" t="s">
        <v>113</v>
      </c>
      <c r="E70" s="160">
        <v>104302667</v>
      </c>
      <c r="F70" s="160">
        <v>84544021.150000006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118801981</v>
      </c>
      <c r="F79" s="4">
        <f>F63+F68+F75</f>
        <v>105245348.5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120191784</v>
      </c>
      <c r="F81" s="4">
        <f>F59+F79</f>
        <v>106422120.48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E84" s="209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19:F45 B59:C62 B9:C9 E71:F81 B26:C36 B38:C49 E9:F9 E50:F63 E67:F68 B17:C17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C17 B26:C30 B38:C46 B59:C62 E19:F63 E67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4" sqref="B1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447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4"/>
      <c r="G2" s="195"/>
    </row>
    <row r="3" spans="1:7" x14ac:dyDescent="0.25">
      <c r="A3" s="190" t="s">
        <v>448</v>
      </c>
      <c r="B3" s="191"/>
      <c r="C3" s="191"/>
      <c r="D3" s="191"/>
      <c r="E3" s="191"/>
      <c r="F3" s="191"/>
      <c r="G3" s="192"/>
    </row>
    <row r="4" spans="1:7" x14ac:dyDescent="0.25">
      <c r="A4" s="190" t="s">
        <v>2</v>
      </c>
      <c r="B4" s="191"/>
      <c r="C4" s="191"/>
      <c r="D4" s="191"/>
      <c r="E4" s="191"/>
      <c r="F4" s="191"/>
      <c r="G4" s="192"/>
    </row>
    <row r="5" spans="1:7" x14ac:dyDescent="0.25">
      <c r="A5" s="184" t="s">
        <v>449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47600694.939999998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376729.89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47223965.049999997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47600694.939999998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:G13 C12:G12 B15:G31 C14:G1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466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4"/>
      <c r="G2" s="195"/>
    </row>
    <row r="3" spans="1:7" x14ac:dyDescent="0.25">
      <c r="A3" s="190" t="s">
        <v>467</v>
      </c>
      <c r="B3" s="191"/>
      <c r="C3" s="191"/>
      <c r="D3" s="191"/>
      <c r="E3" s="191"/>
      <c r="F3" s="191"/>
      <c r="G3" s="192"/>
    </row>
    <row r="4" spans="1:7" x14ac:dyDescent="0.25">
      <c r="A4" s="190" t="s">
        <v>2</v>
      </c>
      <c r="B4" s="191"/>
      <c r="C4" s="191"/>
      <c r="D4" s="191"/>
      <c r="E4" s="191"/>
      <c r="F4" s="191"/>
      <c r="G4" s="192"/>
    </row>
    <row r="5" spans="1:7" x14ac:dyDescent="0.25">
      <c r="A5" s="184" t="s">
        <v>449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47600694.939999998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171">
        <v>22518034.780000001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171">
        <v>5182692.32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171">
        <v>17046767.84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171">
        <v>1453200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171">
        <v>1400000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47600694.939999998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disablePrompts="1"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C8:G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F5" sqref="F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482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4"/>
      <c r="G2" s="195"/>
    </row>
    <row r="3" spans="1:7" x14ac:dyDescent="0.25">
      <c r="A3" s="190" t="s">
        <v>483</v>
      </c>
      <c r="B3" s="191"/>
      <c r="C3" s="191"/>
      <c r="D3" s="191"/>
      <c r="E3" s="191"/>
      <c r="F3" s="191"/>
      <c r="G3" s="192"/>
    </row>
    <row r="4" spans="1:7" x14ac:dyDescent="0.25">
      <c r="A4" s="190" t="s">
        <v>2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66175656.200000003</v>
      </c>
      <c r="G6" s="119">
        <f t="shared" si="0"/>
        <v>57383029.090000004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47">
        <v>2583840.7799999998</v>
      </c>
      <c r="G11" s="47">
        <v>2416326.75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47">
        <v>0</v>
      </c>
      <c r="G12" s="47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47">
        <v>63591815.420000002</v>
      </c>
      <c r="G13" s="47">
        <v>54966702.340000004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66175656.200000003</v>
      </c>
      <c r="G30" s="119">
        <f t="shared" si="3"/>
        <v>57383029.090000004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4:G30 B11:E1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7" sqref="G7:G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507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4"/>
      <c r="G2" s="195"/>
    </row>
    <row r="3" spans="1:7" x14ac:dyDescent="0.25">
      <c r="A3" s="190" t="s">
        <v>508</v>
      </c>
      <c r="B3" s="191"/>
      <c r="C3" s="191"/>
      <c r="D3" s="191"/>
      <c r="E3" s="191"/>
      <c r="F3" s="191"/>
      <c r="G3" s="192"/>
    </row>
    <row r="4" spans="1:7" x14ac:dyDescent="0.25">
      <c r="A4" s="190" t="s">
        <v>2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-29516054.550000001</v>
      </c>
      <c r="G6" s="119">
        <f t="shared" si="0"/>
        <v>-63088046.969999999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47">
        <v>-11517947.93</v>
      </c>
      <c r="G7" s="223">
        <v>-20643866.350000001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47">
        <v>-5256862.76</v>
      </c>
      <c r="G8" s="223">
        <v>-11687138.689999999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47">
        <v>-10829454.08</v>
      </c>
      <c r="G9" s="223">
        <v>-18215144.5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47">
        <v>0</v>
      </c>
      <c r="G10" s="223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47">
        <v>-1911789.78</v>
      </c>
      <c r="G11" s="223">
        <v>-6265096.6399999997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47">
        <v>0</v>
      </c>
      <c r="G12" s="223">
        <v>-6276800.79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-29516054.550000001</v>
      </c>
      <c r="G28" s="119">
        <f t="shared" si="2"/>
        <v>-63088046.969999999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28 B7:E12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I80" sqref="I8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511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 xml:space="preserve"> Comité Municipal de Agua Potable y Alcantarillado de Apaseo el Grande, Gto.</v>
      </c>
      <c r="B2" s="194"/>
      <c r="C2" s="194"/>
      <c r="D2" s="194"/>
      <c r="E2" s="194"/>
      <c r="F2" s="195"/>
    </row>
    <row r="3" spans="1:6" x14ac:dyDescent="0.25">
      <c r="A3" s="190" t="s">
        <v>512</v>
      </c>
      <c r="B3" s="191"/>
      <c r="C3" s="191"/>
      <c r="D3" s="191"/>
      <c r="E3" s="191"/>
      <c r="F3" s="192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447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96" t="s">
        <v>450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451</v>
      </c>
      <c r="C7" s="197"/>
      <c r="D7" s="197"/>
      <c r="E7" s="197"/>
      <c r="F7" s="197"/>
      <c r="G7" s="19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466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00" t="s">
        <v>468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451</v>
      </c>
      <c r="C7" s="197"/>
      <c r="D7" s="197"/>
      <c r="E7" s="197"/>
      <c r="F7" s="197"/>
      <c r="G7" s="19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482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3" t="s">
        <v>450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505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506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507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 xml:space="preserve"> Comité Municipal de Agua Potable y Alcantarillado de Apaseo el Grande,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6" t="s">
        <v>468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505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506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511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 xml:space="preserve"> Comité Municipal de Agua Potable y Alcantarillado de Apaseo el Grande,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19" sqref="B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122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1176772</v>
      </c>
      <c r="C18" s="108"/>
      <c r="D18" s="108"/>
      <c r="E18" s="108"/>
      <c r="F18" s="4">
        <v>1389804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1176772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1389804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151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162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D59" sqref="D5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183</v>
      </c>
      <c r="B1" s="173"/>
      <c r="C1" s="173"/>
      <c r="D1" s="174"/>
    </row>
    <row r="2" spans="1:4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47600694.939999998</v>
      </c>
      <c r="C8" s="14">
        <f>SUM(C9:C11)</f>
        <v>51999636</v>
      </c>
      <c r="D8" s="14">
        <f>SUM(D9:D11)</f>
        <v>51999636</v>
      </c>
    </row>
    <row r="9" spans="1:4" x14ac:dyDescent="0.25">
      <c r="A9" s="58" t="s">
        <v>189</v>
      </c>
      <c r="B9" s="161">
        <v>47600694.939999998</v>
      </c>
      <c r="C9" s="161">
        <v>51999636</v>
      </c>
      <c r="D9" s="161">
        <v>51999636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47600694.939999998</v>
      </c>
      <c r="C13" s="14">
        <f>C14+C15</f>
        <v>50879676</v>
      </c>
      <c r="D13" s="14">
        <f>D14+D15</f>
        <v>50653742</v>
      </c>
    </row>
    <row r="14" spans="1:4" x14ac:dyDescent="0.25">
      <c r="A14" s="58" t="s">
        <v>193</v>
      </c>
      <c r="B14" s="161">
        <v>47600694.939999998</v>
      </c>
      <c r="C14" s="161">
        <v>50879676</v>
      </c>
      <c r="D14" s="161">
        <v>50653742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19129491</v>
      </c>
      <c r="D17" s="14">
        <f>D18+D19</f>
        <v>18937868</v>
      </c>
    </row>
    <row r="18" spans="1:4" x14ac:dyDescent="0.25">
      <c r="A18" s="58" t="s">
        <v>196</v>
      </c>
      <c r="B18" s="16">
        <v>0</v>
      </c>
      <c r="C18" s="161">
        <v>19129491</v>
      </c>
      <c r="D18" s="161">
        <v>18937868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20249451</v>
      </c>
      <c r="D21" s="14">
        <f>D8-D13+D17</f>
        <v>20283762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20249451</v>
      </c>
      <c r="D23" s="14">
        <f>D21-D11</f>
        <v>20283762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1119960</v>
      </c>
      <c r="D25" s="14">
        <f>D23-D17</f>
        <v>1345894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1119960</v>
      </c>
      <c r="D33" s="4">
        <f>D25+D29</f>
        <v>1345894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47600694.939999998</v>
      </c>
      <c r="C48" s="96">
        <f>C9</f>
        <v>51999636</v>
      </c>
      <c r="D48" s="96">
        <f>D9</f>
        <v>51999636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47600694.939999998</v>
      </c>
      <c r="C53" s="47">
        <f>C14</f>
        <v>50879676</v>
      </c>
      <c r="D53" s="47">
        <f>D14</f>
        <v>50653742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19129491</v>
      </c>
      <c r="D55" s="47">
        <f>D18</f>
        <v>18937868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20249451</v>
      </c>
      <c r="D57" s="4">
        <f>D48+D49-D53+D55</f>
        <v>20283762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20249451</v>
      </c>
      <c r="D59" s="4">
        <f>D57-D49</f>
        <v>20283762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E13" sqref="E13:F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224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6" t="s">
        <v>226</v>
      </c>
      <c r="B6" s="178" t="s">
        <v>227</v>
      </c>
      <c r="C6" s="178"/>
      <c r="D6" s="178"/>
      <c r="E6" s="178"/>
      <c r="F6" s="178"/>
      <c r="G6" s="178" t="s">
        <v>228</v>
      </c>
    </row>
    <row r="7" spans="1:7" ht="30" x14ac:dyDescent="0.25">
      <c r="A7" s="17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8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376729.89</v>
      </c>
      <c r="C13" s="47">
        <v>0</v>
      </c>
      <c r="D13" s="47">
        <v>376729.89</v>
      </c>
      <c r="E13" s="210">
        <v>3183507.87</v>
      </c>
      <c r="F13" s="210">
        <v>3183507.87</v>
      </c>
      <c r="G13" s="47">
        <f t="shared" si="0"/>
        <v>2806777.98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210">
        <v>0</v>
      </c>
      <c r="F14" s="210">
        <v>0</v>
      </c>
      <c r="G14" s="47">
        <f t="shared" si="0"/>
        <v>0</v>
      </c>
    </row>
    <row r="15" spans="1:7" x14ac:dyDescent="0.25">
      <c r="A15" s="58" t="s">
        <v>240</v>
      </c>
      <c r="B15" s="162">
        <v>47223965.049999997</v>
      </c>
      <c r="C15" s="47">
        <v>0</v>
      </c>
      <c r="D15" s="47">
        <v>47223965.049999997</v>
      </c>
      <c r="E15" s="210">
        <v>48816128.450000003</v>
      </c>
      <c r="F15" s="210">
        <v>48816128.450000003</v>
      </c>
      <c r="G15" s="47">
        <f t="shared" si="0"/>
        <v>1592163.400000006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47600694.939999998</v>
      </c>
      <c r="C41" s="4">
        <f t="shared" si="7"/>
        <v>0</v>
      </c>
      <c r="D41" s="4">
        <f t="shared" si="7"/>
        <v>47600694.939999998</v>
      </c>
      <c r="E41" s="4">
        <f t="shared" si="7"/>
        <v>51999636.32</v>
      </c>
      <c r="F41" s="4">
        <f t="shared" si="7"/>
        <v>51999636.32</v>
      </c>
      <c r="G41" s="4">
        <f t="shared" si="7"/>
        <v>4398941.3800000064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4398941.3800000064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47600694.939999998</v>
      </c>
      <c r="C70" s="4">
        <f t="shared" si="16"/>
        <v>0</v>
      </c>
      <c r="D70" s="4">
        <f t="shared" si="16"/>
        <v>47600694.939999998</v>
      </c>
      <c r="E70" s="4">
        <f t="shared" si="16"/>
        <v>51999636.32</v>
      </c>
      <c r="F70" s="4">
        <f t="shared" si="16"/>
        <v>51999636.32</v>
      </c>
      <c r="G70" s="4">
        <f t="shared" si="16"/>
        <v>4398941.3800000064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5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C48" sqref="C4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295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 xml:space="preserve"> Comité Municipal de Agua Potable y Alcantarillado de Apaseo el Grande,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9" t="s">
        <v>4</v>
      </c>
      <c r="B7" s="179" t="s">
        <v>298</v>
      </c>
      <c r="C7" s="179"/>
      <c r="D7" s="179"/>
      <c r="E7" s="179"/>
      <c r="F7" s="179"/>
      <c r="G7" s="180" t="s">
        <v>299</v>
      </c>
    </row>
    <row r="8" spans="1:7" ht="30" x14ac:dyDescent="0.25">
      <c r="A8" s="17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9"/>
    </row>
    <row r="9" spans="1:7" x14ac:dyDescent="0.25">
      <c r="A9" s="27" t="s">
        <v>304</v>
      </c>
      <c r="B9" s="83">
        <f t="shared" ref="B9:G9" si="0">SUM(B10,B18,B28,B38,B48,B58,B62,B71,B75)</f>
        <v>47600694.939999998</v>
      </c>
      <c r="C9" s="83">
        <f t="shared" si="0"/>
        <v>31187831.41</v>
      </c>
      <c r="D9" s="83">
        <f t="shared" si="0"/>
        <v>78788526.350000009</v>
      </c>
      <c r="E9" s="83">
        <f t="shared" si="0"/>
        <v>50879676.139999993</v>
      </c>
      <c r="F9" s="83">
        <f t="shared" si="0"/>
        <v>50653741.929999992</v>
      </c>
      <c r="G9" s="83">
        <f t="shared" si="0"/>
        <v>27908850.210000001</v>
      </c>
    </row>
    <row r="10" spans="1:7" x14ac:dyDescent="0.25">
      <c r="A10" s="84" t="s">
        <v>305</v>
      </c>
      <c r="B10" s="83">
        <f t="shared" ref="B10:G10" si="1">SUM(B11:B17)</f>
        <v>22518034.780000001</v>
      </c>
      <c r="C10" s="83">
        <f t="shared" si="1"/>
        <v>397000</v>
      </c>
      <c r="D10" s="83">
        <f t="shared" si="1"/>
        <v>22915034.780000001</v>
      </c>
      <c r="E10" s="83">
        <f t="shared" si="1"/>
        <v>13795594.839999998</v>
      </c>
      <c r="F10" s="83">
        <f t="shared" si="1"/>
        <v>13795594.839999998</v>
      </c>
      <c r="G10" s="83">
        <f t="shared" si="1"/>
        <v>9119439.9399999995</v>
      </c>
    </row>
    <row r="11" spans="1:7" x14ac:dyDescent="0.25">
      <c r="A11" s="85" t="s">
        <v>306</v>
      </c>
      <c r="B11" s="164">
        <v>10920788.68</v>
      </c>
      <c r="C11" s="164">
        <v>0</v>
      </c>
      <c r="D11" s="163">
        <v>10920788.68</v>
      </c>
      <c r="E11" s="212">
        <v>7320090</v>
      </c>
      <c r="F11" s="212">
        <v>7320090</v>
      </c>
      <c r="G11" s="75">
        <f>D11-E11</f>
        <v>3600698.6799999997</v>
      </c>
    </row>
    <row r="12" spans="1:7" x14ac:dyDescent="0.25">
      <c r="A12" s="85" t="s">
        <v>307</v>
      </c>
      <c r="B12" s="164">
        <v>1167800</v>
      </c>
      <c r="C12" s="164">
        <v>340000</v>
      </c>
      <c r="D12" s="163">
        <v>1507800</v>
      </c>
      <c r="E12" s="212">
        <v>1255277</v>
      </c>
      <c r="F12" s="212">
        <v>1255277</v>
      </c>
      <c r="G12" s="75">
        <f t="shared" ref="G12:G17" si="2">D12-E12</f>
        <v>252523</v>
      </c>
    </row>
    <row r="13" spans="1:7" x14ac:dyDescent="0.25">
      <c r="A13" s="85" t="s">
        <v>308</v>
      </c>
      <c r="B13" s="164">
        <v>2715958.34</v>
      </c>
      <c r="C13" s="164">
        <v>57000</v>
      </c>
      <c r="D13" s="163">
        <v>2772958.34</v>
      </c>
      <c r="E13" s="212">
        <v>630106.51</v>
      </c>
      <c r="F13" s="212">
        <v>630106.51</v>
      </c>
      <c r="G13" s="75">
        <f t="shared" si="2"/>
        <v>2142851.83</v>
      </c>
    </row>
    <row r="14" spans="1:7" x14ac:dyDescent="0.25">
      <c r="A14" s="85" t="s">
        <v>309</v>
      </c>
      <c r="B14" s="164">
        <v>3070236.48</v>
      </c>
      <c r="C14" s="164">
        <v>0</v>
      </c>
      <c r="D14" s="163">
        <v>3070236.48</v>
      </c>
      <c r="E14" s="212">
        <v>2032621.96</v>
      </c>
      <c r="F14" s="212">
        <v>2032621.96</v>
      </c>
      <c r="G14" s="75">
        <f t="shared" si="2"/>
        <v>1037614.52</v>
      </c>
    </row>
    <row r="15" spans="1:7" x14ac:dyDescent="0.25">
      <c r="A15" s="85" t="s">
        <v>310</v>
      </c>
      <c r="B15" s="164">
        <v>1156400</v>
      </c>
      <c r="C15" s="164">
        <v>0</v>
      </c>
      <c r="D15" s="163">
        <v>1156400</v>
      </c>
      <c r="E15" s="212">
        <v>290769.37</v>
      </c>
      <c r="F15" s="212">
        <v>290769.37</v>
      </c>
      <c r="G15" s="75">
        <f t="shared" si="2"/>
        <v>865630.63</v>
      </c>
    </row>
    <row r="16" spans="1:7" x14ac:dyDescent="0.25">
      <c r="A16" s="85" t="s">
        <v>311</v>
      </c>
      <c r="B16" s="163">
        <v>0</v>
      </c>
      <c r="C16" s="163">
        <v>0</v>
      </c>
      <c r="D16" s="163">
        <v>0</v>
      </c>
      <c r="E16" s="211">
        <v>0</v>
      </c>
      <c r="F16" s="211">
        <v>0</v>
      </c>
      <c r="G16" s="75">
        <f t="shared" si="2"/>
        <v>0</v>
      </c>
    </row>
    <row r="17" spans="1:7" x14ac:dyDescent="0.25">
      <c r="A17" s="85" t="s">
        <v>312</v>
      </c>
      <c r="B17" s="164">
        <v>3486851.28</v>
      </c>
      <c r="C17" s="164">
        <v>0</v>
      </c>
      <c r="D17" s="163">
        <v>3486851.28</v>
      </c>
      <c r="E17" s="212">
        <v>2266730</v>
      </c>
      <c r="F17" s="212">
        <v>2266730</v>
      </c>
      <c r="G17" s="75">
        <f t="shared" si="2"/>
        <v>1220121.2799999998</v>
      </c>
    </row>
    <row r="18" spans="1:7" x14ac:dyDescent="0.25">
      <c r="A18" s="84" t="s">
        <v>313</v>
      </c>
      <c r="B18" s="83">
        <f t="shared" ref="B18:G18" si="3">SUM(B19:B27)</f>
        <v>5182692.32</v>
      </c>
      <c r="C18" s="83">
        <f t="shared" si="3"/>
        <v>7592031.0499999998</v>
      </c>
      <c r="D18" s="83">
        <f t="shared" si="3"/>
        <v>12774723.370000001</v>
      </c>
      <c r="E18" s="83">
        <f t="shared" si="3"/>
        <v>10464211.369999997</v>
      </c>
      <c r="F18" s="83">
        <f t="shared" si="3"/>
        <v>10464211.369999997</v>
      </c>
      <c r="G18" s="83">
        <f t="shared" si="3"/>
        <v>2310512</v>
      </c>
    </row>
    <row r="19" spans="1:7" x14ac:dyDescent="0.25">
      <c r="A19" s="85" t="s">
        <v>314</v>
      </c>
      <c r="B19" s="164">
        <v>803324.44</v>
      </c>
      <c r="C19" s="164">
        <v>0</v>
      </c>
      <c r="D19" s="163">
        <v>803324.44</v>
      </c>
      <c r="E19" s="214">
        <v>304242.01</v>
      </c>
      <c r="F19" s="214">
        <v>304242.01</v>
      </c>
      <c r="G19" s="75">
        <f>D19-E19</f>
        <v>499082.42999999993</v>
      </c>
    </row>
    <row r="20" spans="1:7" x14ac:dyDescent="0.25">
      <c r="A20" s="85" t="s">
        <v>315</v>
      </c>
      <c r="B20" s="164">
        <v>131037.88</v>
      </c>
      <c r="C20" s="164">
        <v>15000</v>
      </c>
      <c r="D20" s="163">
        <v>146037.88</v>
      </c>
      <c r="E20" s="214">
        <v>71299.61</v>
      </c>
      <c r="F20" s="214">
        <v>71299.61</v>
      </c>
      <c r="G20" s="75">
        <f t="shared" ref="G20:G27" si="4">D20-E20</f>
        <v>74738.27</v>
      </c>
    </row>
    <row r="21" spans="1:7" x14ac:dyDescent="0.25">
      <c r="A21" s="85" t="s">
        <v>316</v>
      </c>
      <c r="B21" s="163">
        <v>0</v>
      </c>
      <c r="C21" s="163">
        <v>0</v>
      </c>
      <c r="D21" s="163">
        <v>0</v>
      </c>
      <c r="E21" s="213">
        <v>0</v>
      </c>
      <c r="F21" s="213">
        <v>0</v>
      </c>
      <c r="G21" s="75">
        <f t="shared" si="4"/>
        <v>0</v>
      </c>
    </row>
    <row r="22" spans="1:7" x14ac:dyDescent="0.25">
      <c r="A22" s="85" t="s">
        <v>317</v>
      </c>
      <c r="B22" s="164">
        <v>2168810</v>
      </c>
      <c r="C22" s="164">
        <v>7080000</v>
      </c>
      <c r="D22" s="163">
        <v>9248810</v>
      </c>
      <c r="E22" s="214">
        <v>8226114.8099999996</v>
      </c>
      <c r="F22" s="214">
        <v>8226114.8099999996</v>
      </c>
      <c r="G22" s="75">
        <f t="shared" si="4"/>
        <v>1022695.1900000004</v>
      </c>
    </row>
    <row r="23" spans="1:7" x14ac:dyDescent="0.25">
      <c r="A23" s="85" t="s">
        <v>318</v>
      </c>
      <c r="B23" s="164">
        <v>200000</v>
      </c>
      <c r="C23" s="164">
        <v>100000</v>
      </c>
      <c r="D23" s="163">
        <v>300000</v>
      </c>
      <c r="E23" s="214">
        <v>276377.78999999998</v>
      </c>
      <c r="F23" s="214">
        <v>276377.78999999998</v>
      </c>
      <c r="G23" s="75">
        <f t="shared" si="4"/>
        <v>23622.210000000021</v>
      </c>
    </row>
    <row r="24" spans="1:7" x14ac:dyDescent="0.25">
      <c r="A24" s="85" t="s">
        <v>319</v>
      </c>
      <c r="B24" s="164">
        <v>958560</v>
      </c>
      <c r="C24" s="164">
        <v>300000</v>
      </c>
      <c r="D24" s="163">
        <v>1258560</v>
      </c>
      <c r="E24" s="214">
        <v>1027125.09</v>
      </c>
      <c r="F24" s="214">
        <v>1027125.09</v>
      </c>
      <c r="G24" s="75">
        <f t="shared" si="4"/>
        <v>231434.91000000003</v>
      </c>
    </row>
    <row r="25" spans="1:7" x14ac:dyDescent="0.25">
      <c r="A25" s="85" t="s">
        <v>320</v>
      </c>
      <c r="B25" s="164">
        <v>176060</v>
      </c>
      <c r="C25" s="164">
        <v>27031.05</v>
      </c>
      <c r="D25" s="163">
        <v>203091.05</v>
      </c>
      <c r="E25" s="214">
        <v>62836.79</v>
      </c>
      <c r="F25" s="214">
        <v>62836.79</v>
      </c>
      <c r="G25" s="75">
        <f t="shared" si="4"/>
        <v>140254.25999999998</v>
      </c>
    </row>
    <row r="26" spans="1:7" x14ac:dyDescent="0.25">
      <c r="A26" s="85" t="s">
        <v>321</v>
      </c>
      <c r="B26" s="163">
        <v>0</v>
      </c>
      <c r="C26" s="163">
        <v>0</v>
      </c>
      <c r="D26" s="163">
        <v>0</v>
      </c>
      <c r="E26" s="213">
        <v>0</v>
      </c>
      <c r="F26" s="213">
        <v>0</v>
      </c>
      <c r="G26" s="75">
        <f t="shared" si="4"/>
        <v>0</v>
      </c>
    </row>
    <row r="27" spans="1:7" x14ac:dyDescent="0.25">
      <c r="A27" s="85" t="s">
        <v>322</v>
      </c>
      <c r="B27" s="164">
        <v>744900</v>
      </c>
      <c r="C27" s="164">
        <v>70000</v>
      </c>
      <c r="D27" s="163">
        <v>814900</v>
      </c>
      <c r="E27" s="214">
        <v>496215.27</v>
      </c>
      <c r="F27" s="214">
        <v>496215.27</v>
      </c>
      <c r="G27" s="75">
        <f t="shared" si="4"/>
        <v>318684.73</v>
      </c>
    </row>
    <row r="28" spans="1:7" x14ac:dyDescent="0.25">
      <c r="A28" s="84" t="s">
        <v>323</v>
      </c>
      <c r="B28" s="83">
        <f t="shared" ref="B28:G28" si="5">SUM(B29:B37)</f>
        <v>17046767.84</v>
      </c>
      <c r="C28" s="83">
        <f t="shared" si="5"/>
        <v>2783000</v>
      </c>
      <c r="D28" s="83">
        <f t="shared" si="5"/>
        <v>19829767.84</v>
      </c>
      <c r="E28" s="83">
        <f t="shared" si="5"/>
        <v>14234872.5</v>
      </c>
      <c r="F28" s="83">
        <f t="shared" si="5"/>
        <v>14200561.5</v>
      </c>
      <c r="G28" s="83">
        <f t="shared" si="5"/>
        <v>5594895.3399999999</v>
      </c>
    </row>
    <row r="29" spans="1:7" x14ac:dyDescent="0.25">
      <c r="A29" s="85" t="s">
        <v>324</v>
      </c>
      <c r="B29" s="164">
        <v>9058047.8399999999</v>
      </c>
      <c r="C29" s="164">
        <v>-1010000</v>
      </c>
      <c r="D29" s="163">
        <v>8048047.8399999999</v>
      </c>
      <c r="E29" s="215">
        <v>7169716.25</v>
      </c>
      <c r="F29" s="215">
        <v>7169716.25</v>
      </c>
      <c r="G29" s="75">
        <f>D29-E29</f>
        <v>878331.58999999985</v>
      </c>
    </row>
    <row r="30" spans="1:7" x14ac:dyDescent="0.25">
      <c r="A30" s="85" t="s">
        <v>325</v>
      </c>
      <c r="B30" s="164">
        <v>144400</v>
      </c>
      <c r="C30" s="164">
        <v>0</v>
      </c>
      <c r="D30" s="163">
        <v>144400</v>
      </c>
      <c r="E30" s="215">
        <v>36428.81</v>
      </c>
      <c r="F30" s="215">
        <v>36428.81</v>
      </c>
      <c r="G30" s="75">
        <f t="shared" ref="G30:G37" si="6">D30-E30</f>
        <v>107971.19</v>
      </c>
    </row>
    <row r="31" spans="1:7" x14ac:dyDescent="0.25">
      <c r="A31" s="85" t="s">
        <v>326</v>
      </c>
      <c r="B31" s="164">
        <v>760100</v>
      </c>
      <c r="C31" s="164">
        <v>340000</v>
      </c>
      <c r="D31" s="163">
        <v>1100100</v>
      </c>
      <c r="E31" s="215">
        <v>508450.29</v>
      </c>
      <c r="F31" s="215">
        <v>508450.29</v>
      </c>
      <c r="G31" s="75">
        <f t="shared" si="6"/>
        <v>591649.71</v>
      </c>
    </row>
    <row r="32" spans="1:7" x14ac:dyDescent="0.25">
      <c r="A32" s="85" t="s">
        <v>327</v>
      </c>
      <c r="B32" s="164">
        <v>1260200</v>
      </c>
      <c r="C32" s="164">
        <v>680000</v>
      </c>
      <c r="D32" s="163">
        <v>1940200</v>
      </c>
      <c r="E32" s="215">
        <v>1153122.08</v>
      </c>
      <c r="F32" s="215">
        <v>1153122.08</v>
      </c>
      <c r="G32" s="75">
        <f t="shared" si="6"/>
        <v>787077.91999999993</v>
      </c>
    </row>
    <row r="33" spans="1:7" ht="14.45" customHeight="1" x14ac:dyDescent="0.25">
      <c r="A33" s="85" t="s">
        <v>328</v>
      </c>
      <c r="B33" s="164">
        <v>1586000</v>
      </c>
      <c r="C33" s="164">
        <v>2510000</v>
      </c>
      <c r="D33" s="163">
        <v>4096000</v>
      </c>
      <c r="E33" s="215">
        <v>2471271.7799999998</v>
      </c>
      <c r="F33" s="215">
        <v>2471271.7799999998</v>
      </c>
      <c r="G33" s="75">
        <f t="shared" si="6"/>
        <v>1624728.2200000002</v>
      </c>
    </row>
    <row r="34" spans="1:7" ht="14.45" customHeight="1" x14ac:dyDescent="0.25">
      <c r="A34" s="85" t="s">
        <v>329</v>
      </c>
      <c r="B34" s="164">
        <v>141111</v>
      </c>
      <c r="C34" s="164">
        <v>50000</v>
      </c>
      <c r="D34" s="163">
        <v>191111</v>
      </c>
      <c r="E34" s="215">
        <v>82332</v>
      </c>
      <c r="F34" s="215">
        <v>82332</v>
      </c>
      <c r="G34" s="75">
        <f t="shared" si="6"/>
        <v>108779</v>
      </c>
    </row>
    <row r="35" spans="1:7" ht="14.45" customHeight="1" x14ac:dyDescent="0.25">
      <c r="A35" s="85" t="s">
        <v>330</v>
      </c>
      <c r="B35" s="164">
        <v>83771</v>
      </c>
      <c r="C35" s="164">
        <v>0</v>
      </c>
      <c r="D35" s="163">
        <v>83771</v>
      </c>
      <c r="E35" s="215">
        <v>13382.71</v>
      </c>
      <c r="F35" s="215">
        <v>13382.71</v>
      </c>
      <c r="G35" s="75">
        <f t="shared" si="6"/>
        <v>70388.290000000008</v>
      </c>
    </row>
    <row r="36" spans="1:7" ht="14.45" customHeight="1" x14ac:dyDescent="0.25">
      <c r="A36" s="85" t="s">
        <v>331</v>
      </c>
      <c r="B36" s="164">
        <v>317500</v>
      </c>
      <c r="C36" s="164">
        <v>205000</v>
      </c>
      <c r="D36" s="163">
        <v>522500</v>
      </c>
      <c r="E36" s="215">
        <v>337722.17</v>
      </c>
      <c r="F36" s="215">
        <v>337722.17</v>
      </c>
      <c r="G36" s="75">
        <f t="shared" si="6"/>
        <v>184777.83000000002</v>
      </c>
    </row>
    <row r="37" spans="1:7" ht="14.45" customHeight="1" x14ac:dyDescent="0.25">
      <c r="A37" s="85" t="s">
        <v>332</v>
      </c>
      <c r="B37" s="164">
        <v>3695638</v>
      </c>
      <c r="C37" s="164">
        <v>8000</v>
      </c>
      <c r="D37" s="163">
        <v>3703638</v>
      </c>
      <c r="E37" s="215">
        <v>2462446.41</v>
      </c>
      <c r="F37" s="215">
        <v>2428135.41</v>
      </c>
      <c r="G37" s="75">
        <f t="shared" si="6"/>
        <v>1241191.5899999999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1453200</v>
      </c>
      <c r="C48" s="83">
        <f t="shared" si="9"/>
        <v>11128505.74</v>
      </c>
      <c r="D48" s="83">
        <f t="shared" si="9"/>
        <v>12581705.74</v>
      </c>
      <c r="E48" s="83">
        <f t="shared" si="9"/>
        <v>6208196.6400000006</v>
      </c>
      <c r="F48" s="83">
        <f t="shared" si="9"/>
        <v>6208196.6400000006</v>
      </c>
      <c r="G48" s="83">
        <f t="shared" si="9"/>
        <v>6373509.0999999996</v>
      </c>
    </row>
    <row r="49" spans="1:7" x14ac:dyDescent="0.25">
      <c r="A49" s="85" t="s">
        <v>344</v>
      </c>
      <c r="B49" s="164">
        <v>225600</v>
      </c>
      <c r="C49" s="164">
        <v>20000</v>
      </c>
      <c r="D49" s="163">
        <v>245600</v>
      </c>
      <c r="E49" s="217">
        <v>10250</v>
      </c>
      <c r="F49" s="217">
        <v>10250</v>
      </c>
      <c r="G49" s="75">
        <f>D49-E49</f>
        <v>235350</v>
      </c>
    </row>
    <row r="50" spans="1:7" x14ac:dyDescent="0.25">
      <c r="A50" s="85" t="s">
        <v>345</v>
      </c>
      <c r="B50" s="163">
        <v>0</v>
      </c>
      <c r="C50" s="163">
        <v>0</v>
      </c>
      <c r="D50" s="163">
        <v>0</v>
      </c>
      <c r="E50" s="216">
        <v>0</v>
      </c>
      <c r="F50" s="216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163">
        <v>0</v>
      </c>
      <c r="C51" s="163">
        <v>0</v>
      </c>
      <c r="D51" s="163">
        <v>0</v>
      </c>
      <c r="E51" s="216">
        <v>0</v>
      </c>
      <c r="F51" s="216">
        <v>0</v>
      </c>
      <c r="G51" s="75">
        <f t="shared" si="10"/>
        <v>0</v>
      </c>
    </row>
    <row r="52" spans="1:7" x14ac:dyDescent="0.25">
      <c r="A52" s="85" t="s">
        <v>347</v>
      </c>
      <c r="B52" s="164">
        <v>205000</v>
      </c>
      <c r="C52" s="164">
        <v>6450000</v>
      </c>
      <c r="D52" s="163">
        <v>6655000</v>
      </c>
      <c r="E52" s="217">
        <v>4034043.1</v>
      </c>
      <c r="F52" s="217">
        <v>4034043.1</v>
      </c>
      <c r="G52" s="75">
        <f t="shared" si="10"/>
        <v>2620956.9</v>
      </c>
    </row>
    <row r="53" spans="1:7" x14ac:dyDescent="0.25">
      <c r="A53" s="85" t="s">
        <v>348</v>
      </c>
      <c r="B53" s="163">
        <v>0</v>
      </c>
      <c r="C53" s="163">
        <v>0</v>
      </c>
      <c r="D53" s="163">
        <v>0</v>
      </c>
      <c r="E53" s="216">
        <v>0</v>
      </c>
      <c r="F53" s="216">
        <v>0</v>
      </c>
      <c r="G53" s="75">
        <f t="shared" si="10"/>
        <v>0</v>
      </c>
    </row>
    <row r="54" spans="1:7" x14ac:dyDescent="0.25">
      <c r="A54" s="85" t="s">
        <v>349</v>
      </c>
      <c r="B54" s="164">
        <v>992600</v>
      </c>
      <c r="C54" s="164">
        <v>4158505.74</v>
      </c>
      <c r="D54" s="163">
        <v>5151105.74</v>
      </c>
      <c r="E54" s="217">
        <v>2163903.54</v>
      </c>
      <c r="F54" s="217">
        <v>2163903.54</v>
      </c>
      <c r="G54" s="75">
        <f t="shared" si="10"/>
        <v>2987202.2</v>
      </c>
    </row>
    <row r="55" spans="1:7" x14ac:dyDescent="0.25">
      <c r="A55" s="85" t="s">
        <v>350</v>
      </c>
      <c r="B55" s="163">
        <v>0</v>
      </c>
      <c r="C55" s="163">
        <v>0</v>
      </c>
      <c r="D55" s="163">
        <v>0</v>
      </c>
      <c r="E55" s="216">
        <v>0</v>
      </c>
      <c r="F55" s="216">
        <v>0</v>
      </c>
      <c r="G55" s="75">
        <f t="shared" si="10"/>
        <v>0</v>
      </c>
    </row>
    <row r="56" spans="1:7" x14ac:dyDescent="0.25">
      <c r="A56" s="85" t="s">
        <v>351</v>
      </c>
      <c r="B56" s="164">
        <v>0</v>
      </c>
      <c r="C56" s="164">
        <v>500000</v>
      </c>
      <c r="D56" s="163">
        <v>500000</v>
      </c>
      <c r="E56" s="217">
        <v>0</v>
      </c>
      <c r="F56" s="217">
        <v>0</v>
      </c>
      <c r="G56" s="75">
        <f t="shared" si="10"/>
        <v>500000</v>
      </c>
    </row>
    <row r="57" spans="1:7" x14ac:dyDescent="0.25">
      <c r="A57" s="85" t="s">
        <v>352</v>
      </c>
      <c r="B57" s="164">
        <v>30000</v>
      </c>
      <c r="C57" s="164">
        <v>0</v>
      </c>
      <c r="D57" s="163">
        <v>30000</v>
      </c>
      <c r="E57" s="217">
        <v>0</v>
      </c>
      <c r="F57" s="217">
        <v>0</v>
      </c>
      <c r="G57" s="75">
        <f t="shared" si="10"/>
        <v>30000</v>
      </c>
    </row>
    <row r="58" spans="1:7" x14ac:dyDescent="0.25">
      <c r="A58" s="84" t="s">
        <v>353</v>
      </c>
      <c r="B58" s="83">
        <f t="shared" ref="B58:G58" si="11">SUM(B59:B61)</f>
        <v>1400000</v>
      </c>
      <c r="C58" s="83">
        <f t="shared" si="11"/>
        <v>9287294.620000001</v>
      </c>
      <c r="D58" s="83">
        <f t="shared" si="11"/>
        <v>10687294.620000001</v>
      </c>
      <c r="E58" s="83">
        <f t="shared" si="11"/>
        <v>6176800.79</v>
      </c>
      <c r="F58" s="83">
        <f t="shared" si="11"/>
        <v>5985177.5800000001</v>
      </c>
      <c r="G58" s="83">
        <f t="shared" si="11"/>
        <v>4510493.83</v>
      </c>
    </row>
    <row r="59" spans="1:7" x14ac:dyDescent="0.25">
      <c r="A59" s="85" t="s">
        <v>354</v>
      </c>
      <c r="B59" s="164">
        <v>1200000</v>
      </c>
      <c r="C59" s="164">
        <v>8888162.2300000004</v>
      </c>
      <c r="D59" s="163">
        <v>10088162.23</v>
      </c>
      <c r="E59" s="218">
        <v>6176800.79</v>
      </c>
      <c r="F59" s="218">
        <v>5985177.5800000001</v>
      </c>
      <c r="G59" s="75">
        <f>D59-E59</f>
        <v>3911361.4400000004</v>
      </c>
    </row>
    <row r="60" spans="1:7" x14ac:dyDescent="0.25">
      <c r="A60" s="85" t="s">
        <v>355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164">
        <v>200000</v>
      </c>
      <c r="C61" s="164">
        <v>399132.39</v>
      </c>
      <c r="D61" s="163">
        <v>599132.39</v>
      </c>
      <c r="E61" s="164">
        <v>0</v>
      </c>
      <c r="F61" s="164">
        <v>0</v>
      </c>
      <c r="G61" s="75">
        <f t="shared" si="12"/>
        <v>599132.39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47600694.939999998</v>
      </c>
      <c r="C159" s="90">
        <f t="shared" si="37"/>
        <v>31187831.41</v>
      </c>
      <c r="D159" s="90">
        <f t="shared" si="37"/>
        <v>78788526.350000009</v>
      </c>
      <c r="E159" s="90">
        <f t="shared" si="37"/>
        <v>50879676.139999993</v>
      </c>
      <c r="F159" s="90">
        <f t="shared" si="37"/>
        <v>50653741.929999992</v>
      </c>
      <c r="G159" s="90">
        <f t="shared" si="37"/>
        <v>27908850.210000001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39:G47 B38:F38 G49:G57 B48:F48 G59:G61 B58:F58 B63:G70 B62:F62 B71:F92 B94:F159 B93:C93 E93:F93 G11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F9" sqref="F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380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4</v>
      </c>
      <c r="B7" s="178" t="s">
        <v>298</v>
      </c>
      <c r="C7" s="178"/>
      <c r="D7" s="178"/>
      <c r="E7" s="178"/>
      <c r="F7" s="178"/>
      <c r="G7" s="180" t="s">
        <v>299</v>
      </c>
    </row>
    <row r="8" spans="1:7" ht="30" x14ac:dyDescent="0.25">
      <c r="A8" s="17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9"/>
    </row>
    <row r="9" spans="1:7" ht="15.75" customHeight="1" x14ac:dyDescent="0.25">
      <c r="A9" s="26" t="s">
        <v>382</v>
      </c>
      <c r="B9" s="30">
        <f>SUM(B10:B17)</f>
        <v>47600694.939999998</v>
      </c>
      <c r="C9" s="30">
        <f t="shared" ref="C9:G9" si="0">SUM(C10:C17)</f>
        <v>31187831.41</v>
      </c>
      <c r="D9" s="30">
        <f t="shared" si="0"/>
        <v>78788526.350000009</v>
      </c>
      <c r="E9" s="30">
        <f t="shared" si="0"/>
        <v>50879676.139999993</v>
      </c>
      <c r="F9" s="30">
        <f t="shared" si="0"/>
        <v>50653741.929999992</v>
      </c>
      <c r="G9" s="30">
        <f t="shared" si="0"/>
        <v>27908850.210000001</v>
      </c>
    </row>
    <row r="10" spans="1:7" x14ac:dyDescent="0.25">
      <c r="A10" s="63" t="s">
        <v>383</v>
      </c>
      <c r="B10" s="165">
        <v>2465860.15</v>
      </c>
      <c r="C10" s="165">
        <v>442000</v>
      </c>
      <c r="D10" s="166">
        <v>2907860.15</v>
      </c>
      <c r="E10" s="219">
        <v>1555502.99</v>
      </c>
      <c r="F10" s="219">
        <v>1552971.65</v>
      </c>
      <c r="G10" s="220">
        <f>+D10-E10</f>
        <v>1352357.16</v>
      </c>
    </row>
    <row r="11" spans="1:7" x14ac:dyDescent="0.25">
      <c r="A11" s="63" t="s">
        <v>384</v>
      </c>
      <c r="B11" s="165">
        <v>5332633.95</v>
      </c>
      <c r="C11" s="165">
        <v>2953000</v>
      </c>
      <c r="D11" s="166">
        <v>8285633.9500000002</v>
      </c>
      <c r="E11" s="219">
        <v>4805305.74</v>
      </c>
      <c r="F11" s="219">
        <v>4801219.2</v>
      </c>
      <c r="G11" s="220">
        <f t="shared" ref="G11:G16" si="1">+D11-E11</f>
        <v>3480328.21</v>
      </c>
    </row>
    <row r="12" spans="1:7" x14ac:dyDescent="0.25">
      <c r="A12" s="63" t="s">
        <v>385</v>
      </c>
      <c r="B12" s="165">
        <v>5413198.3799999999</v>
      </c>
      <c r="C12" s="165">
        <v>390000</v>
      </c>
      <c r="D12" s="166">
        <v>5803198.3799999999</v>
      </c>
      <c r="E12" s="219">
        <v>3461780.66</v>
      </c>
      <c r="F12" s="219">
        <v>3455981.18</v>
      </c>
      <c r="G12" s="220">
        <f t="shared" si="1"/>
        <v>2341417.7199999997</v>
      </c>
    </row>
    <row r="13" spans="1:7" x14ac:dyDescent="0.25">
      <c r="A13" s="63" t="s">
        <v>386</v>
      </c>
      <c r="B13" s="165">
        <v>18190845.859999999</v>
      </c>
      <c r="C13" s="165">
        <v>24990800.359999999</v>
      </c>
      <c r="D13" s="166">
        <v>43181646.219999999</v>
      </c>
      <c r="E13" s="219">
        <v>30072445.27</v>
      </c>
      <c r="F13" s="219">
        <v>29879986.02</v>
      </c>
      <c r="G13" s="220">
        <f t="shared" si="1"/>
        <v>13109200.949999999</v>
      </c>
    </row>
    <row r="14" spans="1:7" x14ac:dyDescent="0.25">
      <c r="A14" s="63" t="s">
        <v>387</v>
      </c>
      <c r="B14" s="165">
        <v>1353454.7</v>
      </c>
      <c r="C14" s="165">
        <v>90000</v>
      </c>
      <c r="D14" s="166">
        <v>1443454.7</v>
      </c>
      <c r="E14" s="219">
        <v>837312.26</v>
      </c>
      <c r="F14" s="219">
        <v>835561.04</v>
      </c>
      <c r="G14" s="220">
        <f t="shared" si="1"/>
        <v>606142.43999999994</v>
      </c>
    </row>
    <row r="15" spans="1:7" x14ac:dyDescent="0.25">
      <c r="A15" s="63" t="s">
        <v>388</v>
      </c>
      <c r="B15" s="165">
        <v>1217269.56</v>
      </c>
      <c r="C15" s="165">
        <v>310000</v>
      </c>
      <c r="D15" s="166">
        <v>1527269.56</v>
      </c>
      <c r="E15" s="219">
        <v>922535.5</v>
      </c>
      <c r="F15" s="219">
        <v>921393.16</v>
      </c>
      <c r="G15" s="220">
        <f t="shared" si="1"/>
        <v>604734.06000000006</v>
      </c>
    </row>
    <row r="16" spans="1:7" x14ac:dyDescent="0.25">
      <c r="A16" s="63" t="s">
        <v>389</v>
      </c>
      <c r="B16" s="165">
        <v>13627432.34</v>
      </c>
      <c r="C16" s="165">
        <v>2012031.05</v>
      </c>
      <c r="D16" s="166">
        <v>15639463.390000001</v>
      </c>
      <c r="E16" s="219">
        <v>9224793.7200000007</v>
      </c>
      <c r="F16" s="219">
        <v>9206629.6799999997</v>
      </c>
      <c r="G16" s="220">
        <f t="shared" si="1"/>
        <v>6414669.6699999999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2">SUM(C20:C27)</f>
        <v>0</v>
      </c>
      <c r="D19" s="4">
        <f t="shared" si="2"/>
        <v>0</v>
      </c>
      <c r="E19" s="4">
        <f t="shared" si="2"/>
        <v>0</v>
      </c>
      <c r="F19" s="4">
        <f t="shared" si="2"/>
        <v>0</v>
      </c>
      <c r="G19" s="4">
        <f t="shared" si="2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47600694.939999998</v>
      </c>
      <c r="C29" s="4">
        <f t="shared" ref="C29:G29" si="3">SUM(C19,C9)</f>
        <v>31187831.41</v>
      </c>
      <c r="D29" s="4">
        <f t="shared" si="3"/>
        <v>78788526.350000009</v>
      </c>
      <c r="E29" s="4">
        <f t="shared" si="3"/>
        <v>50879676.139999993</v>
      </c>
      <c r="F29" s="4">
        <f t="shared" si="3"/>
        <v>50653741.929999992</v>
      </c>
      <c r="G29" s="4">
        <f t="shared" si="3"/>
        <v>27908850.210000001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7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G21" sqref="G2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392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4</v>
      </c>
      <c r="B7" s="184" t="s">
        <v>298</v>
      </c>
      <c r="C7" s="185"/>
      <c r="D7" s="185"/>
      <c r="E7" s="185"/>
      <c r="F7" s="186"/>
      <c r="G7" s="180" t="s">
        <v>395</v>
      </c>
    </row>
    <row r="8" spans="1:7" ht="30" x14ac:dyDescent="0.25">
      <c r="A8" s="177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9"/>
    </row>
    <row r="9" spans="1:7" ht="16.5" customHeight="1" x14ac:dyDescent="0.25">
      <c r="A9" s="26" t="s">
        <v>397</v>
      </c>
      <c r="B9" s="30">
        <f>SUM(B10,B19,B27,B37)</f>
        <v>47600694.939999998</v>
      </c>
      <c r="C9" s="30">
        <f t="shared" ref="C9:G9" si="0">SUM(C10,C19,C27,C37)</f>
        <v>31187831.41</v>
      </c>
      <c r="D9" s="30">
        <f t="shared" si="0"/>
        <v>78788526.349999994</v>
      </c>
      <c r="E9" s="30">
        <f t="shared" si="0"/>
        <v>50879676.140000001</v>
      </c>
      <c r="F9" s="30">
        <f t="shared" si="0"/>
        <v>50653741.93</v>
      </c>
      <c r="G9" s="30">
        <f t="shared" si="0"/>
        <v>27908850.209999993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47600694.939999998</v>
      </c>
      <c r="C19" s="47">
        <f t="shared" ref="C19:G19" si="2">SUM(C20:C26)</f>
        <v>31187831.41</v>
      </c>
      <c r="D19" s="47">
        <f t="shared" si="2"/>
        <v>78788526.349999994</v>
      </c>
      <c r="E19" s="47">
        <f t="shared" si="2"/>
        <v>50879676.140000001</v>
      </c>
      <c r="F19" s="47">
        <f t="shared" si="2"/>
        <v>50653741.93</v>
      </c>
      <c r="G19" s="47">
        <f t="shared" si="2"/>
        <v>27908850.209999993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67">
        <v>47600694.939999998</v>
      </c>
      <c r="C21" s="167">
        <v>31187831.41</v>
      </c>
      <c r="D21" s="168">
        <v>78788526.349999994</v>
      </c>
      <c r="E21" s="221">
        <v>50879676.140000001</v>
      </c>
      <c r="F21" s="221">
        <v>50653741.93</v>
      </c>
      <c r="G21" s="168">
        <f>+D21-E21</f>
        <v>27908850.209999993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47600694.939999998</v>
      </c>
      <c r="C77" s="4">
        <f t="shared" ref="C77:G77" si="10">C43+C9</f>
        <v>31187831.41</v>
      </c>
      <c r="D77" s="4">
        <f t="shared" si="10"/>
        <v>78788526.349999994</v>
      </c>
      <c r="E77" s="4">
        <f t="shared" si="10"/>
        <v>50879676.140000001</v>
      </c>
      <c r="F77" s="4">
        <f t="shared" si="10"/>
        <v>50653741.93</v>
      </c>
      <c r="G77" s="4">
        <f t="shared" si="10"/>
        <v>27908850.209999993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H15" sqref="H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431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 xml:space="preserve"> Comité Municipal de Agua Potable y Alcantarillado de Apaseo el Grande,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6" t="s">
        <v>433</v>
      </c>
      <c r="B7" s="179" t="s">
        <v>298</v>
      </c>
      <c r="C7" s="179"/>
      <c r="D7" s="179"/>
      <c r="E7" s="179"/>
      <c r="F7" s="179"/>
      <c r="G7" s="179" t="s">
        <v>299</v>
      </c>
    </row>
    <row r="8" spans="1:7" ht="30" x14ac:dyDescent="0.25">
      <c r="A8" s="177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9"/>
    </row>
    <row r="9" spans="1:7" ht="15.75" customHeight="1" x14ac:dyDescent="0.25">
      <c r="A9" s="26" t="s">
        <v>434</v>
      </c>
      <c r="B9" s="119">
        <f>SUM(B10,B11,B12,B15,B16,B19)</f>
        <v>22518034.780000001</v>
      </c>
      <c r="C9" s="119">
        <f t="shared" ref="C9:G9" si="0">SUM(C10,C11,C12,C15,C16,C19)</f>
        <v>397000</v>
      </c>
      <c r="D9" s="119">
        <f t="shared" si="0"/>
        <v>22915034.780000001</v>
      </c>
      <c r="E9" s="119">
        <f t="shared" si="0"/>
        <v>13795594.84</v>
      </c>
      <c r="F9" s="119">
        <f t="shared" si="0"/>
        <v>13795594.84</v>
      </c>
      <c r="G9" s="119">
        <f t="shared" si="0"/>
        <v>9119439.9400000013</v>
      </c>
    </row>
    <row r="10" spans="1:7" x14ac:dyDescent="0.25">
      <c r="A10" s="58" t="s">
        <v>435</v>
      </c>
      <c r="B10" s="169">
        <v>22518034.780000001</v>
      </c>
      <c r="C10" s="169">
        <v>397000</v>
      </c>
      <c r="D10" s="170">
        <v>22915034.780000001</v>
      </c>
      <c r="E10" s="222">
        <v>13795594.84</v>
      </c>
      <c r="F10" s="222">
        <v>13795594.84</v>
      </c>
      <c r="G10" s="170">
        <f>+D10-E10</f>
        <v>9119439.9400000013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22518034.780000001</v>
      </c>
      <c r="C33" s="119">
        <f t="shared" ref="C33:G33" si="8">C21+C9</f>
        <v>397000</v>
      </c>
      <c r="D33" s="119">
        <f t="shared" si="8"/>
        <v>22915034.780000001</v>
      </c>
      <c r="E33" s="119">
        <f t="shared" si="8"/>
        <v>13795594.84</v>
      </c>
      <c r="F33" s="119">
        <f t="shared" si="8"/>
        <v>13795594.84</v>
      </c>
      <c r="G33" s="119">
        <f t="shared" si="8"/>
        <v>9119439.9400000013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CP. Bibis</cp:lastModifiedBy>
  <cp:revision/>
  <cp:lastPrinted>2024-03-20T14:35:03Z</cp:lastPrinted>
  <dcterms:created xsi:type="dcterms:W3CDTF">2023-03-16T22:14:51Z</dcterms:created>
  <dcterms:modified xsi:type="dcterms:W3CDTF">2024-10-29T19:22:53Z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