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131056A5-771B-4746-942C-61D074270C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<sst xmlns="http://schemas.openxmlformats.org/spreadsheetml/2006/main" count="66" uniqueCount="65">
  <si>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</si>
  <si>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</si>
  <si>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</si>
  <si>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</si>
  <si>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</si>
  <si>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</si>
  <si>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</si>
  <si>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</si>
  <si>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</si>
  <si>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</si>
  <si>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</si>
  <si>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</si>
  <si>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</si>
  <si>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</si>
  <si>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</si>
  <si>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</si>
  <si>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</si>
  <si>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</si>
  <si>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</si>
  <si>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</si>
  <si>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</si>
  <si>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</si>
  <si>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</si>
  <si>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</si>
  <si>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</si>
  <si>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</si>
  <si>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</si>
  <si>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</si>
  <si>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</si>
  <si>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</si>
  <si>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</si>
  <si>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</si>
  <si>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</si>
  <si>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</si>
  <si>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</si>
  <si>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</si>
  <si>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</si>
  <si>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</si>
  <si>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</si>
  <si>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</si>
  <si>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</si>
  <si>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</si>
  <si>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</si>
  <si>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</si>
  <si>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</si>
  <si>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</si>
  <si>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</si>
  <si>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</si>
  <si>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</si>
  <si>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</si>
  <si>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</si>
  <si>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</si>
  <si>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</si>
  <si>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</si>
  <si>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</si>
  <si>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</si>
  <si>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</si>
  <si>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</si>
  <si>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</si>
  <si>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</si>
  <si>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Situación Financiera
Al 31 de Marzo de 2024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</si>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</sst>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zoomScaleSheetLayoutView="100" workbookViewId="0">
      <selection activeCell="A58" sqref="A1:F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43147872.289999999</v>
      </c>
      <c r="C5" s="18">
        <v>36529387.950000003</v>
      </c>
      <c r="D5" s="9" t="s">
        <v>36</v>
      </c>
      <c r="E5" s="18">
        <v>1120462.47</v>
      </c>
      <c r="F5" s="21">
        <v>1176771.98</v>
      </c>
    </row>
    <row r="6" spans="1:6" x14ac:dyDescent="0.2">
      <c r="A6" s="9" t="s">
        <v>23</v>
      </c>
      <c r="B6" s="18">
        <v>7257347.0800000001</v>
      </c>
      <c r="C6" s="18">
        <v>7361599.1699999999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141721.29</v>
      </c>
      <c r="C9" s="18">
        <v>92082.67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50546940.659999996</v>
      </c>
      <c r="C13" s="20">
        <f>SUM(C5:C11)</f>
        <v>43983069.790000007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1120462.47</v>
      </c>
      <c r="F14" s="25">
        <f>SUM(F5:F12)</f>
        <v>1176771.98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46289831.719999999</v>
      </c>
      <c r="C18" s="18">
        <v>46289831.719999999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35933372.280000001</v>
      </c>
      <c r="C19" s="18">
        <v>35867260.210000001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2437668.54</v>
      </c>
      <c r="C20" s="18">
        <v>2437668.54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-25257940.059999999</v>
      </c>
      <c r="C21" s="18">
        <v>-25257940.059999999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3102230.28</v>
      </c>
      <c r="C22" s="18">
        <v>3102230.28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62505162.760000005</v>
      </c>
      <c r="C26" s="20">
        <f>SUM(C16:C24)</f>
        <v>62439050.690000013</v>
      </c>
      <c r="D26" s="12" t="s">
        <v>50</v>
      </c>
      <c r="E26" s="20">
        <f>SUM(E24+E14)</f>
        <v>1120462.47</v>
      </c>
      <c r="F26" s="25">
        <f>SUM(F14+F24)</f>
        <v>1176771.98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113052103.42</v>
      </c>
      <c r="C28" s="20">
        <f>C13+C26</f>
        <v>106422120.48000002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942681.52</v>
      </c>
      <c r="F30" s="25">
        <f>SUM(F31:F33)</f>
        <v>942681.52</v>
      </c>
    </row>
    <row r="31" spans="1:6" x14ac:dyDescent="0.2">
      <c r="A31" s="13"/>
      <c r="B31" s="14"/>
      <c r="C31" s="15"/>
      <c r="D31" s="9" t="s">
        <v>2</v>
      </c>
      <c r="E31" s="18">
        <v>842981.52</v>
      </c>
      <c r="F31" s="21">
        <v>842981.52</v>
      </c>
    </row>
    <row r="32" spans="1:6" x14ac:dyDescent="0.2">
      <c r="A32" s="13"/>
      <c r="B32" s="14"/>
      <c r="C32" s="15"/>
      <c r="D32" s="9" t="s">
        <v>13</v>
      </c>
      <c r="E32" s="18">
        <v>99700</v>
      </c>
      <c r="F32" s="21">
        <v>99700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110988959.43000001</v>
      </c>
      <c r="F35" s="25">
        <f>SUM(F36:F40)</f>
        <v>104302666.98</v>
      </c>
    </row>
    <row r="36" spans="1:6" x14ac:dyDescent="0.2">
      <c r="A36" s="13"/>
      <c r="B36" s="14"/>
      <c r="C36" s="15"/>
      <c r="D36" s="9" t="s">
        <v>46</v>
      </c>
      <c r="E36" s="18">
        <v>6686292.4500000002</v>
      </c>
      <c r="F36" s="21">
        <v>19758645.829999998</v>
      </c>
    </row>
    <row r="37" spans="1:6" x14ac:dyDescent="0.2">
      <c r="A37" s="13"/>
      <c r="B37" s="14"/>
      <c r="C37" s="15"/>
      <c r="D37" s="9" t="s">
        <v>14</v>
      </c>
      <c r="E37" s="18">
        <v>104302666.98</v>
      </c>
      <c r="F37" s="21">
        <v>84544021.150000006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111931640.95</v>
      </c>
      <c r="F46" s="25">
        <f>SUM(F42+F35+F30)</f>
        <v>105245348.5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113052103.42</v>
      </c>
      <c r="F48" s="20">
        <f>F46+F26</f>
        <v>106422120.48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7" spans="1:6" x14ac:dyDescent="0.2">
      <c r="A57" s="1" t="s">
        <v>61</v>
      </c>
      <c r="C57" s="4" t="s">
        <v>62</v>
      </c>
    </row>
    <row r="58" spans="1:6" x14ac:dyDescent="0.2">
      <c r="A58" s="1" t="s">
        <v>63</v>
      </c>
      <c r="C58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2024-04-29T19:36:50Z</cp:lastPrinted>
  <dcterms:created xsi:type="dcterms:W3CDTF">2012-12-11T20:26:08Z</dcterms:created>
  <dcterms:modified xsi:type="dcterms:W3CDTF">2024-04-29T19:36:55Z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