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H54" i="4" l="1"/>
  <c r="G54" i="4"/>
  <c r="F54" i="4"/>
  <c r="E54" i="4"/>
  <c r="D54" i="4"/>
  <c r="H52" i="4"/>
  <c r="H50" i="4"/>
  <c r="H48" i="4"/>
  <c r="H46" i="4"/>
  <c r="H44" i="4"/>
  <c r="H42" i="4"/>
  <c r="H40" i="4"/>
  <c r="E52" i="4"/>
  <c r="E50" i="4"/>
  <c r="E48" i="4"/>
  <c r="E46" i="4"/>
  <c r="E44" i="4"/>
  <c r="E42" i="4"/>
  <c r="E40" i="4"/>
  <c r="C54" i="4"/>
  <c r="H32" i="4"/>
  <c r="G32" i="4"/>
  <c r="F32" i="4"/>
  <c r="H30" i="4"/>
  <c r="H29" i="4"/>
  <c r="H28" i="4"/>
  <c r="H27" i="4"/>
  <c r="E32" i="4"/>
  <c r="E30" i="4"/>
  <c r="E29" i="4"/>
  <c r="E28" i="4"/>
  <c r="E27" i="4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18" i="4" l="1"/>
  <c r="E1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3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1" i="6"/>
  <c r="H50" i="6"/>
  <c r="H48" i="6"/>
  <c r="H46" i="6"/>
  <c r="H45" i="6"/>
  <c r="H42" i="6"/>
  <c r="H41" i="6"/>
  <c r="H40" i="6"/>
  <c r="H39" i="6"/>
  <c r="H38" i="6"/>
  <c r="H37" i="6"/>
  <c r="H36" i="6"/>
  <c r="H35" i="6"/>
  <c r="H34" i="6"/>
  <c r="H33" i="6"/>
  <c r="H29" i="6"/>
  <c r="H27" i="6"/>
  <c r="H26" i="6"/>
  <c r="H21" i="6"/>
  <c r="H16" i="6"/>
  <c r="H15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H56" i="6" s="1"/>
  <c r="E55" i="6"/>
  <c r="H55" i="6" s="1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E28" i="6"/>
  <c r="H28" i="6" s="1"/>
  <c r="E27" i="6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F42" i="5"/>
  <c r="H16" i="5"/>
  <c r="G42" i="5"/>
  <c r="D42" i="5"/>
  <c r="H6" i="5"/>
  <c r="E6" i="5"/>
  <c r="E16" i="8"/>
  <c r="H6" i="8"/>
  <c r="H16" i="8" s="1"/>
  <c r="E53" i="6"/>
  <c r="H53" i="6" s="1"/>
  <c r="E43" i="6"/>
  <c r="H43" i="6" s="1"/>
  <c r="E23" i="6"/>
  <c r="H23" i="6" s="1"/>
  <c r="G77" i="6"/>
  <c r="C77" i="6"/>
  <c r="E13" i="6"/>
  <c r="H13" i="6" s="1"/>
  <c r="D77" i="6"/>
  <c r="F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<sst xmlns="http://schemas.openxmlformats.org/spreadsheetml/2006/main" count="209" uniqueCount="145">
  <si>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</si>
  <si>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</si>
  <si>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</si>
  <si>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</si>
  <si>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</si>
  <si>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</si>
  <si>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</si>
  <si>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</si>
  <si>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</si>
  <si>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</si>
  <si>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</si>
  <si>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</si>
  <si>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</si>
  <si>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</si>
  <si>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</si>
  <si>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</si>
  <si>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</si>
  <si>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</si>
  <si>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</si>
  <si>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</si>
  <si>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</si>
  <si>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</si>
  <si>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</si>
  <si>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</si>
  <si>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</si>
  <si>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</si>
  <si>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</si>
  <si>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</si>
  <si>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</si>
  <si>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</si>
  <si>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</si>
  <si>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</si>
  <si>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</si>
  <si>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</si>
  <si>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</si>
  <si>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</si>
  <si>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</si>
  <si>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</si>
  <si>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</si>
  <si>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</si>
  <si>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</si>
  <si>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</si>
  <si>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</si>
  <si>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</si>
  <si>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</si>
  <si>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</si>
  <si>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</si>
  <si>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</si>
  <si>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</si>
  <si>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</si>
  <si>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</si>
  <si>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</si>
  <si>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</si>
  <si>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</si>
  <si>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</si>
  <si>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</si>
  <si>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</si>
  <si>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</si>
  <si>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</si>
  <si>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</si>
  <si>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</si>
  <si>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</si>
  <si>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</si>
  <si>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</si>
  <si>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</si>
  <si>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</si>
  <si>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</si>
  <si>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</si>
  <si>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</si>
  <si>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</si>
  <si>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</si>
  <si>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</si>
  <si>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</si>
  <si>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</si>
  <si>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</si>
  <si>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</si>
  <si>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</si>
  <si>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</si>
  <si>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</si>
  <si>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</si>
  <si>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</si>
  <si>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</si>
  <si>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</si>
  <si>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</si>
  <si>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</si>
  <si>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</si>
  <si>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</si>
  <si>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</si>
  <si>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</si>
  <si>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</si>
  <si>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</si>
  <si>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</si>
  <si>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</si>
  <si>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</si>
  <si>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</si>
  <si>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</si>
  <si>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</si>
  <si>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</si>
  <si>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</si>
  <si>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</si>
  <si>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</si>
  <si>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</si>
  <si>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</si>
  <si>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</si>
  <si>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</si>
  <si>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</si>
  <si>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</si>
  <si>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</si>
  <si>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</si>
  <si>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</si>
  <si>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</si>
  <si>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</si>
  <si>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</si>
  <si>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</si>
  <si>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</si>
  <si>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</si>
  <si>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</si>
  <si>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</si>
  <si>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</si>
  <si>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</si>
  <si>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</si>
  <si>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</si>
  <si>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</si>
  <si>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</si>
  <si>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</si>
  <si>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</si>
  <si>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</si>
  <si>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</si>
  <si>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COMITE MUNICIPAL DE AGUA POTABLE Y ALCANTARLLADO DE APASEO EL GRANDE, GTO.
ESTADO ANALÍTICO DEL EJERCICIO DEL PRESUPUESTO DE EGRESOS
Clasificación por Objeto del Gasto (Capítulo y Concepto)
Del 1 de Enero al AL 31 DE DICIEMBRE DEL 2019</t>
  </si>
  <si>
    <t>COMITE MUNICIPAL DE AGUA POTABLE Y ALCANTARLLADO DE APASEO EL GRANDE, GTO.
ESTADO ANALÍTICO DEL EJERCICIO DEL PRESUPUESTO DE EGRESOS
Clasificación Económica (por Tipo de Gasto)
Del 1 de Enero al AL 31 DE DICIEMBRE DEL 2019</t>
  </si>
  <si>
    <t>CMAPA ADMON Y ABASTECIMIENTO DEL AGUA</t>
  </si>
  <si>
    <t>COORDINACION ADMINISTRATIVA CONTABLE</t>
  </si>
  <si>
    <t>COORDINACION DE COMERCIALIZACION</t>
  </si>
  <si>
    <t>COORDINACIÓN TECNICA</t>
  </si>
  <si>
    <t>COORDINACION JURIDICA</t>
  </si>
  <si>
    <t>COORDINACION DE COMUNIDADES RURALES</t>
  </si>
  <si>
    <t>COORDINACION PTAR</t>
  </si>
  <si>
    <t>COORDINACION OPERATIVA</t>
  </si>
  <si>
    <t>COORDINACION CONTROL INTERNO</t>
  </si>
  <si>
    <t>COMITE MUNICIPAL DE AGUA POTABLE Y ALCANTARLLADO DE APASEO EL GRANDE, GTO.
ESTADO ANALÍTICO DEL EJERCICIO DEL PRESUPUESTO DE EGRESOS
Clasificación Administrativa
Del 1 de Enero al AL 31 DE DICIEMBRE DEL 2019</t>
  </si>
  <si>
    <t>Gobierno (Federal/Estatal/Municipal) de COMITE MUNICIPAL DE AGUA POTABLE Y ALCANTARLLADO DE APASEO EL GRANDE, GTO.
Estado Analítico del Ejercicio del Presupuesto de Egresos
Clasificación Administrativa
Del 1 de Enero al AL 31 DE DICIEMBRE DEL 2019</t>
  </si>
  <si>
    <t>Sector Paraestatal del Gobierno (Federal/Estatal/Municipal) de COMITE MUNICIPAL DE AGUA POTABLE Y ALCANTARLLADO DE APASEO EL GRANDE, GTO.
Estado Analítico del Ejercicio del Presupuesto de Egresos
Clasificación Administrativa
Del 1 de Enero al AL 31 DE DICIEMBRE DEL 2019</t>
  </si>
  <si>
    <t>COMITE MUNICIPAL DE AGUA POTABLE Y ALCANTARLLADO DE APASEO EL GRANDE, GTO.
ESTADO ANALÍTICO DEL EJERCICIO DEL PRESUPUESTO DE EGRESOS
Clasificación Funcional (Finalidad y Función)
Del 1 de Enero al AL 31 DE DICIEMBRE DEL 2019</t>
  </si>
  <si>
    <t>DIRECTOR GENERAL
LIC. RAMON GAUDENCIO JIMENEZ HERNANDEZ</t>
  </si>
  <si>
    <t xml:space="preserve">PRESIDENTE DEL CONSEJO DIRECTIVO DEL CMAPA
C.MOISES GUERRERO LARA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</si>
</sst>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topLeftCell="A55" workbookViewId="0">
      <selection activeCell="C83" sqref="C83:H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17325818.550000001</v>
      </c>
      <c r="D5" s="14">
        <f>SUM(D6:D12)</f>
        <v>5395863.3600000003</v>
      </c>
      <c r="E5" s="14">
        <f>C5+D5</f>
        <v>22721681.91</v>
      </c>
      <c r="F5" s="14">
        <f>SUM(F6:F12)</f>
        <v>17790839.59</v>
      </c>
      <c r="G5" s="14">
        <f>SUM(G6:G12)</f>
        <v>17790839.59</v>
      </c>
      <c r="H5" s="14">
        <f>E5-F5</f>
        <v>4930842.32</v>
      </c>
    </row>
    <row r="6" spans="1:8" x14ac:dyDescent="0.2">
      <c r="A6" s="49">
        <v>1100</v>
      </c>
      <c r="B6" s="11" t="s">
        <v>70</v>
      </c>
      <c r="C6" s="15">
        <v>8572862.4000000004</v>
      </c>
      <c r="D6" s="15">
        <v>514914.24</v>
      </c>
      <c r="E6" s="15">
        <f t="shared" ref="E6:E69" si="0">C6+D6</f>
        <v>9087776.6400000006</v>
      </c>
      <c r="F6" s="15">
        <v>7395829.4299999997</v>
      </c>
      <c r="G6" s="15">
        <v>7395829.4299999997</v>
      </c>
      <c r="H6" s="15">
        <f t="shared" ref="H6:H69" si="1">E6-F6</f>
        <v>1691947.2100000009</v>
      </c>
    </row>
    <row r="7" spans="1:8" x14ac:dyDescent="0.2">
      <c r="A7" s="49">
        <v>1200</v>
      </c>
      <c r="B7" s="11" t="s">
        <v>71</v>
      </c>
      <c r="C7" s="15">
        <v>558000</v>
      </c>
      <c r="D7" s="15">
        <v>2910000</v>
      </c>
      <c r="E7" s="15">
        <f t="shared" si="0"/>
        <v>3468000</v>
      </c>
      <c r="F7" s="15">
        <v>3019039.43</v>
      </c>
      <c r="G7" s="15">
        <v>3019039.43</v>
      </c>
      <c r="H7" s="15">
        <f t="shared" si="1"/>
        <v>448960.56999999983</v>
      </c>
    </row>
    <row r="8" spans="1:8" x14ac:dyDescent="0.2">
      <c r="A8" s="49">
        <v>1300</v>
      </c>
      <c r="B8" s="11" t="s">
        <v>72</v>
      </c>
      <c r="C8" s="15">
        <v>2321409.35</v>
      </c>
      <c r="D8" s="15">
        <v>923615.37</v>
      </c>
      <c r="E8" s="15">
        <f t="shared" si="0"/>
        <v>3245024.72</v>
      </c>
      <c r="F8" s="15">
        <v>2167402.41</v>
      </c>
      <c r="G8" s="15">
        <v>2167402.41</v>
      </c>
      <c r="H8" s="15">
        <f t="shared" si="1"/>
        <v>1077622.31</v>
      </c>
    </row>
    <row r="9" spans="1:8" x14ac:dyDescent="0.2">
      <c r="A9" s="49">
        <v>1400</v>
      </c>
      <c r="B9" s="11" t="s">
        <v>35</v>
      </c>
      <c r="C9" s="15">
        <v>2480074.08</v>
      </c>
      <c r="D9" s="15">
        <v>128943.4</v>
      </c>
      <c r="E9" s="15">
        <f t="shared" si="0"/>
        <v>2609017.48</v>
      </c>
      <c r="F9" s="15">
        <v>1764074.85</v>
      </c>
      <c r="G9" s="15">
        <v>1764074.85</v>
      </c>
      <c r="H9" s="15">
        <f t="shared" si="1"/>
        <v>844942.62999999989</v>
      </c>
    </row>
    <row r="10" spans="1:8" x14ac:dyDescent="0.2">
      <c r="A10" s="49">
        <v>1500</v>
      </c>
      <c r="B10" s="11" t="s">
        <v>73</v>
      </c>
      <c r="C10" s="15">
        <v>492100</v>
      </c>
      <c r="D10" s="15">
        <v>789607.55</v>
      </c>
      <c r="E10" s="15">
        <f t="shared" si="0"/>
        <v>1281707.55</v>
      </c>
      <c r="F10" s="15">
        <v>1050643.48</v>
      </c>
      <c r="G10" s="15">
        <v>1050643.48</v>
      </c>
      <c r="H10" s="15">
        <f t="shared" si="1"/>
        <v>231064.07000000007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2901372.72</v>
      </c>
      <c r="D12" s="15">
        <v>128782.8</v>
      </c>
      <c r="E12" s="15">
        <f t="shared" si="0"/>
        <v>3030155.52</v>
      </c>
      <c r="F12" s="15">
        <v>2393849.9900000002</v>
      </c>
      <c r="G12" s="15">
        <v>2393849.9900000002</v>
      </c>
      <c r="H12" s="15">
        <f t="shared" si="1"/>
        <v>636305.5299999998</v>
      </c>
    </row>
    <row r="13" spans="1:8" x14ac:dyDescent="0.2">
      <c r="A13" s="48" t="s">
        <v>62</v>
      </c>
      <c r="B13" s="7"/>
      <c r="C13" s="15">
        <f>SUM(C14:C22)</f>
        <v>3067380</v>
      </c>
      <c r="D13" s="15">
        <f>SUM(D14:D22)</f>
        <v>2459808.2599999998</v>
      </c>
      <c r="E13" s="15">
        <f t="shared" si="0"/>
        <v>5527188.2599999998</v>
      </c>
      <c r="F13" s="15">
        <f>SUM(F14:F22)</f>
        <v>3982195.8</v>
      </c>
      <c r="G13" s="15">
        <f>SUM(G14:G22)</f>
        <v>3982195.8</v>
      </c>
      <c r="H13" s="15">
        <f t="shared" si="1"/>
        <v>1544992.46</v>
      </c>
    </row>
    <row r="14" spans="1:8" x14ac:dyDescent="0.2">
      <c r="A14" s="49">
        <v>2100</v>
      </c>
      <c r="B14" s="11" t="s">
        <v>75</v>
      </c>
      <c r="C14" s="15">
        <v>381780</v>
      </c>
      <c r="D14" s="15">
        <v>252000</v>
      </c>
      <c r="E14" s="15">
        <f t="shared" si="0"/>
        <v>633780</v>
      </c>
      <c r="F14" s="15">
        <v>431869.41</v>
      </c>
      <c r="G14" s="15">
        <v>431869.41</v>
      </c>
      <c r="H14" s="15">
        <f t="shared" si="1"/>
        <v>201910.59000000003</v>
      </c>
    </row>
    <row r="15" spans="1:8" x14ac:dyDescent="0.2">
      <c r="A15" s="49">
        <v>2200</v>
      </c>
      <c r="B15" s="11" t="s">
        <v>76</v>
      </c>
      <c r="C15" s="15">
        <v>108000</v>
      </c>
      <c r="D15" s="15">
        <v>5000</v>
      </c>
      <c r="E15" s="15">
        <f t="shared" si="0"/>
        <v>113000</v>
      </c>
      <c r="F15" s="15">
        <v>29516.98</v>
      </c>
      <c r="G15" s="15">
        <v>29516.98</v>
      </c>
      <c r="H15" s="15">
        <f t="shared" si="1"/>
        <v>83483.02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1374000</v>
      </c>
      <c r="D17" s="15">
        <v>1375000</v>
      </c>
      <c r="E17" s="15">
        <f t="shared" si="0"/>
        <v>2749000</v>
      </c>
      <c r="F17" s="15">
        <v>1958356.24</v>
      </c>
      <c r="G17" s="15">
        <v>1958356.24</v>
      </c>
      <c r="H17" s="15">
        <f t="shared" si="1"/>
        <v>790643.76</v>
      </c>
    </row>
    <row r="18" spans="1:8" x14ac:dyDescent="0.2">
      <c r="A18" s="49">
        <v>2500</v>
      </c>
      <c r="B18" s="11" t="s">
        <v>79</v>
      </c>
      <c r="C18" s="15">
        <v>176400</v>
      </c>
      <c r="D18" s="15">
        <v>130000</v>
      </c>
      <c r="E18" s="15">
        <f t="shared" si="0"/>
        <v>306400</v>
      </c>
      <c r="F18" s="15">
        <v>250924.01</v>
      </c>
      <c r="G18" s="15">
        <v>250924.01</v>
      </c>
      <c r="H18" s="15">
        <f t="shared" si="1"/>
        <v>55475.989999999991</v>
      </c>
    </row>
    <row r="19" spans="1:8" x14ac:dyDescent="0.2">
      <c r="A19" s="49">
        <v>2600</v>
      </c>
      <c r="B19" s="11" t="s">
        <v>80</v>
      </c>
      <c r="C19" s="15">
        <v>560000</v>
      </c>
      <c r="D19" s="15">
        <v>550000</v>
      </c>
      <c r="E19" s="15">
        <f t="shared" si="0"/>
        <v>1110000</v>
      </c>
      <c r="F19" s="15">
        <v>958324.7</v>
      </c>
      <c r="G19" s="15">
        <v>958324.7</v>
      </c>
      <c r="H19" s="15">
        <f t="shared" si="1"/>
        <v>151675.30000000005</v>
      </c>
    </row>
    <row r="20" spans="1:8" x14ac:dyDescent="0.2">
      <c r="A20" s="49">
        <v>2700</v>
      </c>
      <c r="B20" s="11" t="s">
        <v>81</v>
      </c>
      <c r="C20" s="15">
        <v>125200</v>
      </c>
      <c r="D20" s="15">
        <v>107808.26</v>
      </c>
      <c r="E20" s="15">
        <f t="shared" si="0"/>
        <v>233008.26</v>
      </c>
      <c r="F20" s="15">
        <v>161856.87</v>
      </c>
      <c r="G20" s="15">
        <v>161856.87</v>
      </c>
      <c r="H20" s="15">
        <f t="shared" si="1"/>
        <v>71151.390000000014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342000</v>
      </c>
      <c r="D22" s="15">
        <v>40000</v>
      </c>
      <c r="E22" s="15">
        <f t="shared" si="0"/>
        <v>382000</v>
      </c>
      <c r="F22" s="15">
        <v>191347.59</v>
      </c>
      <c r="G22" s="15">
        <v>191347.59</v>
      </c>
      <c r="H22" s="15">
        <f t="shared" si="1"/>
        <v>190652.41</v>
      </c>
    </row>
    <row r="23" spans="1:8" x14ac:dyDescent="0.2">
      <c r="A23" s="48" t="s">
        <v>63</v>
      </c>
      <c r="B23" s="7"/>
      <c r="C23" s="15">
        <f>SUM(C24:C32)</f>
        <v>7634256.4800000004</v>
      </c>
      <c r="D23" s="15">
        <f>SUM(D24:D32)</f>
        <v>12445188.619999999</v>
      </c>
      <c r="E23" s="15">
        <f t="shared" si="0"/>
        <v>20079445.100000001</v>
      </c>
      <c r="F23" s="15">
        <f>SUM(F24:F32)</f>
        <v>15712932.890000001</v>
      </c>
      <c r="G23" s="15">
        <f>SUM(G24:G32)</f>
        <v>15712932.890000001</v>
      </c>
      <c r="H23" s="15">
        <f t="shared" si="1"/>
        <v>4366512.2100000009</v>
      </c>
    </row>
    <row r="24" spans="1:8" x14ac:dyDescent="0.2">
      <c r="A24" s="49">
        <v>3100</v>
      </c>
      <c r="B24" s="11" t="s">
        <v>84</v>
      </c>
      <c r="C24" s="15">
        <v>2776320</v>
      </c>
      <c r="D24" s="15">
        <v>5236912.88</v>
      </c>
      <c r="E24" s="15">
        <f t="shared" si="0"/>
        <v>8013232.8799999999</v>
      </c>
      <c r="F24" s="15">
        <v>6976104.7300000004</v>
      </c>
      <c r="G24" s="15">
        <v>6976104.7300000004</v>
      </c>
      <c r="H24" s="15">
        <f t="shared" si="1"/>
        <v>1037128.1499999994</v>
      </c>
    </row>
    <row r="25" spans="1:8" x14ac:dyDescent="0.2">
      <c r="A25" s="49">
        <v>3200</v>
      </c>
      <c r="B25" s="11" t="s">
        <v>85</v>
      </c>
      <c r="C25" s="15">
        <v>75600</v>
      </c>
      <c r="D25" s="15">
        <v>30000</v>
      </c>
      <c r="E25" s="15">
        <f t="shared" si="0"/>
        <v>105600</v>
      </c>
      <c r="F25" s="15">
        <v>38879.440000000002</v>
      </c>
      <c r="G25" s="15">
        <v>38879.440000000002</v>
      </c>
      <c r="H25" s="15">
        <f t="shared" si="1"/>
        <v>66720.56</v>
      </c>
    </row>
    <row r="26" spans="1:8" x14ac:dyDescent="0.2">
      <c r="A26" s="49">
        <v>3300</v>
      </c>
      <c r="B26" s="11" t="s">
        <v>86</v>
      </c>
      <c r="C26" s="15">
        <v>293000</v>
      </c>
      <c r="D26" s="15">
        <v>463629.62</v>
      </c>
      <c r="E26" s="15">
        <f t="shared" si="0"/>
        <v>756629.62</v>
      </c>
      <c r="F26" s="15">
        <v>427376.88</v>
      </c>
      <c r="G26" s="15">
        <v>427376.88</v>
      </c>
      <c r="H26" s="15">
        <f t="shared" si="1"/>
        <v>329252.74</v>
      </c>
    </row>
    <row r="27" spans="1:8" x14ac:dyDescent="0.2">
      <c r="A27" s="49">
        <v>3400</v>
      </c>
      <c r="B27" s="11" t="s">
        <v>87</v>
      </c>
      <c r="C27" s="15">
        <v>508800</v>
      </c>
      <c r="D27" s="15">
        <v>222000</v>
      </c>
      <c r="E27" s="15">
        <f t="shared" si="0"/>
        <v>730800</v>
      </c>
      <c r="F27" s="15">
        <v>662576.38</v>
      </c>
      <c r="G27" s="15">
        <v>662576.38</v>
      </c>
      <c r="H27" s="15">
        <f t="shared" si="1"/>
        <v>68223.62</v>
      </c>
    </row>
    <row r="28" spans="1:8" x14ac:dyDescent="0.2">
      <c r="A28" s="49">
        <v>3500</v>
      </c>
      <c r="B28" s="11" t="s">
        <v>88</v>
      </c>
      <c r="C28" s="15">
        <v>879386.48</v>
      </c>
      <c r="D28" s="15">
        <v>5934400</v>
      </c>
      <c r="E28" s="15">
        <f t="shared" si="0"/>
        <v>6813786.4800000004</v>
      </c>
      <c r="F28" s="15">
        <v>5294120.53</v>
      </c>
      <c r="G28" s="15">
        <v>5294120.53</v>
      </c>
      <c r="H28" s="15">
        <f t="shared" si="1"/>
        <v>1519665.9500000002</v>
      </c>
    </row>
    <row r="29" spans="1:8" x14ac:dyDescent="0.2">
      <c r="A29" s="49">
        <v>3600</v>
      </c>
      <c r="B29" s="11" t="s">
        <v>89</v>
      </c>
      <c r="C29" s="15">
        <v>65400</v>
      </c>
      <c r="D29" s="15">
        <v>55000</v>
      </c>
      <c r="E29" s="15">
        <f t="shared" si="0"/>
        <v>120400</v>
      </c>
      <c r="F29" s="15">
        <v>63535</v>
      </c>
      <c r="G29" s="15">
        <v>63535</v>
      </c>
      <c r="H29" s="15">
        <f t="shared" si="1"/>
        <v>56865</v>
      </c>
    </row>
    <row r="30" spans="1:8" x14ac:dyDescent="0.2">
      <c r="A30" s="49">
        <v>3700</v>
      </c>
      <c r="B30" s="11" t="s">
        <v>90</v>
      </c>
      <c r="C30" s="15">
        <v>49200</v>
      </c>
      <c r="D30" s="15">
        <v>45000</v>
      </c>
      <c r="E30" s="15">
        <f t="shared" si="0"/>
        <v>94200</v>
      </c>
      <c r="F30" s="15">
        <v>38288.42</v>
      </c>
      <c r="G30" s="15">
        <v>38288.42</v>
      </c>
      <c r="H30" s="15">
        <f t="shared" si="1"/>
        <v>55911.58</v>
      </c>
    </row>
    <row r="31" spans="1:8" x14ac:dyDescent="0.2">
      <c r="A31" s="49">
        <v>3800</v>
      </c>
      <c r="B31" s="11" t="s">
        <v>91</v>
      </c>
      <c r="C31" s="15">
        <v>233600</v>
      </c>
      <c r="D31" s="15">
        <v>199000</v>
      </c>
      <c r="E31" s="15">
        <f t="shared" si="0"/>
        <v>432600</v>
      </c>
      <c r="F31" s="15">
        <v>293201.27</v>
      </c>
      <c r="G31" s="15">
        <v>293201.27</v>
      </c>
      <c r="H31" s="15">
        <f t="shared" si="1"/>
        <v>139398.72999999998</v>
      </c>
    </row>
    <row r="32" spans="1:8" x14ac:dyDescent="0.2">
      <c r="A32" s="49">
        <v>3900</v>
      </c>
      <c r="B32" s="11" t="s">
        <v>19</v>
      </c>
      <c r="C32" s="15">
        <v>2752950</v>
      </c>
      <c r="D32" s="15">
        <v>259246.12</v>
      </c>
      <c r="E32" s="15">
        <f t="shared" si="0"/>
        <v>3012196.12</v>
      </c>
      <c r="F32" s="15">
        <v>1918850.24</v>
      </c>
      <c r="G32" s="15">
        <v>1918850.24</v>
      </c>
      <c r="H32" s="15">
        <f t="shared" si="1"/>
        <v>1093345.8800000001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1110400</v>
      </c>
      <c r="D43" s="15">
        <f>SUM(D44:D52)</f>
        <v>7272262.9799999995</v>
      </c>
      <c r="E43" s="15">
        <f t="shared" si="0"/>
        <v>8382662.9799999995</v>
      </c>
      <c r="F43" s="15">
        <f>SUM(F44:F52)</f>
        <v>5056785.84</v>
      </c>
      <c r="G43" s="15">
        <f>SUM(G44:G52)</f>
        <v>5056785.84</v>
      </c>
      <c r="H43" s="15">
        <f t="shared" si="1"/>
        <v>3325877.1399999997</v>
      </c>
    </row>
    <row r="44" spans="1:8" x14ac:dyDescent="0.2">
      <c r="A44" s="49">
        <v>5100</v>
      </c>
      <c r="B44" s="11" t="s">
        <v>99</v>
      </c>
      <c r="C44" s="15">
        <v>224400</v>
      </c>
      <c r="D44" s="15">
        <v>573049.01</v>
      </c>
      <c r="E44" s="15">
        <f t="shared" si="0"/>
        <v>797449.01</v>
      </c>
      <c r="F44" s="15">
        <v>346626.44</v>
      </c>
      <c r="G44" s="15">
        <v>346626.44</v>
      </c>
      <c r="H44" s="15">
        <f t="shared" si="1"/>
        <v>450822.57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442000</v>
      </c>
      <c r="D47" s="15">
        <v>423209.03</v>
      </c>
      <c r="E47" s="15">
        <f t="shared" si="0"/>
        <v>865209.03</v>
      </c>
      <c r="F47" s="15">
        <v>605327.59</v>
      </c>
      <c r="G47" s="15">
        <v>605327.59</v>
      </c>
      <c r="H47" s="15">
        <f t="shared" si="1"/>
        <v>259881.44000000006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314000</v>
      </c>
      <c r="D49" s="15">
        <v>4842729.0599999996</v>
      </c>
      <c r="E49" s="15">
        <f t="shared" si="0"/>
        <v>5156729.0599999996</v>
      </c>
      <c r="F49" s="15">
        <v>3515555.93</v>
      </c>
      <c r="G49" s="15">
        <v>3515555.93</v>
      </c>
      <c r="H49" s="15">
        <f t="shared" si="1"/>
        <v>1641173.1299999994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50000</v>
      </c>
      <c r="D51" s="15">
        <v>950000</v>
      </c>
      <c r="E51" s="15">
        <f t="shared" si="0"/>
        <v>1000000</v>
      </c>
      <c r="F51" s="15">
        <v>156000</v>
      </c>
      <c r="G51" s="15">
        <v>156000</v>
      </c>
      <c r="H51" s="15">
        <f t="shared" si="1"/>
        <v>844000</v>
      </c>
    </row>
    <row r="52" spans="1:8" x14ac:dyDescent="0.2">
      <c r="A52" s="49">
        <v>5900</v>
      </c>
      <c r="B52" s="11" t="s">
        <v>107</v>
      </c>
      <c r="C52" s="15">
        <v>80000</v>
      </c>
      <c r="D52" s="15">
        <v>483275.88</v>
      </c>
      <c r="E52" s="15">
        <f t="shared" si="0"/>
        <v>563275.88</v>
      </c>
      <c r="F52" s="15">
        <v>433275.88</v>
      </c>
      <c r="G52" s="15">
        <v>433275.88</v>
      </c>
      <c r="H52" s="15">
        <f t="shared" si="1"/>
        <v>130000</v>
      </c>
    </row>
    <row r="53" spans="1:8" x14ac:dyDescent="0.2">
      <c r="A53" s="48" t="s">
        <v>66</v>
      </c>
      <c r="B53" s="7"/>
      <c r="C53" s="15">
        <f>SUM(C54:C56)</f>
        <v>150000</v>
      </c>
      <c r="D53" s="15">
        <f>SUM(D54:D56)</f>
        <v>10200000</v>
      </c>
      <c r="E53" s="15">
        <f t="shared" si="0"/>
        <v>10350000</v>
      </c>
      <c r="F53" s="15">
        <f>SUM(F54:F56)</f>
        <v>6364856.2800000003</v>
      </c>
      <c r="G53" s="15">
        <f>SUM(G54:G56)</f>
        <v>6364856.2800000003</v>
      </c>
      <c r="H53" s="15">
        <f t="shared" si="1"/>
        <v>3985143.7199999997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4600000</v>
      </c>
      <c r="E54" s="15">
        <f t="shared" si="0"/>
        <v>4600000</v>
      </c>
      <c r="F54" s="15">
        <v>2321704.9300000002</v>
      </c>
      <c r="G54" s="15">
        <v>2321704.9300000002</v>
      </c>
      <c r="H54" s="15">
        <f t="shared" si="1"/>
        <v>2278295.0699999998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5350000</v>
      </c>
      <c r="E55" s="15">
        <f t="shared" si="0"/>
        <v>5350000</v>
      </c>
      <c r="F55" s="15">
        <v>3923151.35</v>
      </c>
      <c r="G55" s="15">
        <v>3923151.35</v>
      </c>
      <c r="H55" s="15">
        <f t="shared" si="1"/>
        <v>1426848.65</v>
      </c>
    </row>
    <row r="56" spans="1:8" x14ac:dyDescent="0.2">
      <c r="A56" s="49">
        <v>6300</v>
      </c>
      <c r="B56" s="11" t="s">
        <v>110</v>
      </c>
      <c r="C56" s="15">
        <v>150000</v>
      </c>
      <c r="D56" s="15">
        <v>250000</v>
      </c>
      <c r="E56" s="15">
        <f t="shared" si="0"/>
        <v>400000</v>
      </c>
      <c r="F56" s="15">
        <v>120000</v>
      </c>
      <c r="G56" s="15">
        <v>120000</v>
      </c>
      <c r="H56" s="15">
        <f t="shared" si="1"/>
        <v>280000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29287855.030000001</v>
      </c>
      <c r="D77" s="17">
        <f t="shared" si="4"/>
        <v>37773123.219999999</v>
      </c>
      <c r="E77" s="17">
        <f t="shared" si="4"/>
        <v>67060978.25</v>
      </c>
      <c r="F77" s="17">
        <f t="shared" si="4"/>
        <v>48907610.400000006</v>
      </c>
      <c r="G77" s="17">
        <f t="shared" si="4"/>
        <v>48907610.400000006</v>
      </c>
      <c r="H77" s="17">
        <f t="shared" si="4"/>
        <v>18153367.850000001</v>
      </c>
    </row>
    <row r="83" spans="3:8" ht="67.5" customHeight="1" x14ac:dyDescent="0.2">
      <c r="C83" s="63" t="s">
        <v>143</v>
      </c>
      <c r="D83" s="63"/>
      <c r="E83"/>
      <c r="F83"/>
      <c r="G83" s="63" t="s">
        <v>144</v>
      </c>
      <c r="H83" s="63"/>
    </row>
  </sheetData>
  <sheetProtection formatCells="0" formatColumns="0" formatRows="0" autoFilter="0"/>
  <mergeCells count="6">
    <mergeCell ref="A1:H1"/>
    <mergeCell ref="C2:G2"/>
    <mergeCell ref="H2:H3"/>
    <mergeCell ref="A2:B4"/>
    <mergeCell ref="C83:D83"/>
    <mergeCell ref="G83:H8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C26" sqref="C26:H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28027455.030000001</v>
      </c>
      <c r="D6" s="50">
        <v>20300860.239999998</v>
      </c>
      <c r="E6" s="50">
        <f>C6+D6</f>
        <v>48328315.269999996</v>
      </c>
      <c r="F6" s="50">
        <v>37485968.280000001</v>
      </c>
      <c r="G6" s="50">
        <v>37485968.280000001</v>
      </c>
      <c r="H6" s="50">
        <f>E6-F6</f>
        <v>10842346.989999995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1260400</v>
      </c>
      <c r="D8" s="50">
        <v>17472262.98</v>
      </c>
      <c r="E8" s="50">
        <f>C8+D8</f>
        <v>18732662.98</v>
      </c>
      <c r="F8" s="50">
        <v>11421642.119999999</v>
      </c>
      <c r="G8" s="50">
        <v>11421642.119999999</v>
      </c>
      <c r="H8" s="50">
        <f>E8-F8</f>
        <v>7311020.8600000013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29287855.030000001</v>
      </c>
      <c r="D16" s="17">
        <f>SUM(D6+D8+D10+D12+D14)</f>
        <v>37773123.219999999</v>
      </c>
      <c r="E16" s="17">
        <f>SUM(E6+E8+E10+E12+E14)</f>
        <v>67060978.25</v>
      </c>
      <c r="F16" s="17">
        <f t="shared" ref="F16:H16" si="0">SUM(F6+F8+F10+F12+F14)</f>
        <v>48907610.399999999</v>
      </c>
      <c r="G16" s="17">
        <f t="shared" si="0"/>
        <v>48907610.399999999</v>
      </c>
      <c r="H16" s="17">
        <f t="shared" si="0"/>
        <v>18153367.849999994</v>
      </c>
    </row>
    <row r="26" spans="3:8" ht="48.75" customHeight="1" x14ac:dyDescent="0.2">
      <c r="C26" s="63" t="s">
        <v>143</v>
      </c>
      <c r="D26" s="63"/>
      <c r="E26"/>
      <c r="F26"/>
      <c r="G26" s="63" t="s">
        <v>144</v>
      </c>
      <c r="H26" s="63"/>
    </row>
  </sheetData>
  <sheetProtection formatCells="0" formatColumns="0" formatRows="0" autoFilter="0"/>
  <mergeCells count="6">
    <mergeCell ref="A1:H1"/>
    <mergeCell ref="C2:G2"/>
    <mergeCell ref="H2:H3"/>
    <mergeCell ref="A2:B4"/>
    <mergeCell ref="C26:D26"/>
    <mergeCell ref="G26:H26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opLeftCell="A51" workbookViewId="0">
      <selection activeCell="C65" sqref="C65:H6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1166673.3999999999</v>
      </c>
      <c r="D7" s="15">
        <v>49875.54</v>
      </c>
      <c r="E7" s="15">
        <f>C7+D7</f>
        <v>1216548.94</v>
      </c>
      <c r="F7" s="15">
        <v>992840.39</v>
      </c>
      <c r="G7" s="15">
        <v>992840.39</v>
      </c>
      <c r="H7" s="15">
        <f>E7-F7</f>
        <v>223708.54999999993</v>
      </c>
    </row>
    <row r="8" spans="1:8" x14ac:dyDescent="0.2">
      <c r="A8" s="4" t="s">
        <v>131</v>
      </c>
      <c r="B8" s="22"/>
      <c r="C8" s="15">
        <v>3787563.23</v>
      </c>
      <c r="D8" s="15">
        <v>6179418.1900000004</v>
      </c>
      <c r="E8" s="15">
        <f t="shared" ref="E8:E13" si="0">C8+D8</f>
        <v>9966981.4199999999</v>
      </c>
      <c r="F8" s="15">
        <v>6555007.7300000004</v>
      </c>
      <c r="G8" s="15">
        <v>6555007.7300000004</v>
      </c>
      <c r="H8" s="15">
        <f t="shared" ref="H8:H13" si="1">E8-F8</f>
        <v>3411973.6899999995</v>
      </c>
    </row>
    <row r="9" spans="1:8" x14ac:dyDescent="0.2">
      <c r="A9" s="4" t="s">
        <v>132</v>
      </c>
      <c r="B9" s="22"/>
      <c r="C9" s="15">
        <v>3384551.07</v>
      </c>
      <c r="D9" s="15">
        <v>1738182.8</v>
      </c>
      <c r="E9" s="15">
        <f t="shared" si="0"/>
        <v>5122733.87</v>
      </c>
      <c r="F9" s="15">
        <v>3718257.12</v>
      </c>
      <c r="G9" s="15">
        <v>3718257.12</v>
      </c>
      <c r="H9" s="15">
        <f t="shared" si="1"/>
        <v>1404476.75</v>
      </c>
    </row>
    <row r="10" spans="1:8" x14ac:dyDescent="0.2">
      <c r="A10" s="4" t="s">
        <v>133</v>
      </c>
      <c r="B10" s="22"/>
      <c r="C10" s="15">
        <v>7950062.0300000003</v>
      </c>
      <c r="D10" s="15">
        <v>24303129.02</v>
      </c>
      <c r="E10" s="15">
        <f t="shared" si="0"/>
        <v>32253191.050000001</v>
      </c>
      <c r="F10" s="15">
        <v>22972758.050000001</v>
      </c>
      <c r="G10" s="15">
        <v>22972758.050000001</v>
      </c>
      <c r="H10" s="15">
        <f t="shared" si="1"/>
        <v>9280433</v>
      </c>
    </row>
    <row r="11" spans="1:8" x14ac:dyDescent="0.2">
      <c r="A11" s="4" t="s">
        <v>134</v>
      </c>
      <c r="B11" s="22"/>
      <c r="C11" s="15">
        <v>783044.71</v>
      </c>
      <c r="D11" s="15">
        <v>7000</v>
      </c>
      <c r="E11" s="15">
        <f t="shared" si="0"/>
        <v>790044.71</v>
      </c>
      <c r="F11" s="15">
        <v>581234.82999999996</v>
      </c>
      <c r="G11" s="15">
        <v>581234.82999999996</v>
      </c>
      <c r="H11" s="15">
        <f t="shared" si="1"/>
        <v>208809.88</v>
      </c>
    </row>
    <row r="12" spans="1:8" x14ac:dyDescent="0.2">
      <c r="A12" s="4" t="s">
        <v>135</v>
      </c>
      <c r="B12" s="22"/>
      <c r="C12" s="15">
        <v>1103912.56</v>
      </c>
      <c r="D12" s="15">
        <v>369766.42</v>
      </c>
      <c r="E12" s="15">
        <f t="shared" si="0"/>
        <v>1473678.98</v>
      </c>
      <c r="F12" s="15">
        <v>1110190.98</v>
      </c>
      <c r="G12" s="15">
        <v>1110190.98</v>
      </c>
      <c r="H12" s="15">
        <f t="shared" si="1"/>
        <v>363488</v>
      </c>
    </row>
    <row r="13" spans="1:8" x14ac:dyDescent="0.2">
      <c r="A13" s="4" t="s">
        <v>136</v>
      </c>
      <c r="B13" s="22"/>
      <c r="C13" s="15">
        <v>2961331.62</v>
      </c>
      <c r="D13" s="15">
        <v>3094742.44</v>
      </c>
      <c r="E13" s="15">
        <f t="shared" si="0"/>
        <v>6056074.0600000005</v>
      </c>
      <c r="F13" s="15">
        <v>4722839.83</v>
      </c>
      <c r="G13" s="15">
        <v>4722839.83</v>
      </c>
      <c r="H13" s="15">
        <f t="shared" si="1"/>
        <v>1333234.2300000004</v>
      </c>
    </row>
    <row r="14" spans="1:8" x14ac:dyDescent="0.2">
      <c r="A14" s="4" t="s">
        <v>137</v>
      </c>
      <c r="B14" s="22"/>
      <c r="C14" s="15">
        <v>7327762.5999999996</v>
      </c>
      <c r="D14" s="15">
        <v>1937558.41</v>
      </c>
      <c r="E14" s="15">
        <f t="shared" ref="E14" si="2">C14+D14</f>
        <v>9265321.0099999998</v>
      </c>
      <c r="F14" s="15">
        <v>7688196.1600000001</v>
      </c>
      <c r="G14" s="15">
        <v>7688196.1600000001</v>
      </c>
      <c r="H14" s="15">
        <f t="shared" ref="H14" si="3">E14-F14</f>
        <v>1577124.8499999996</v>
      </c>
    </row>
    <row r="15" spans="1:8" x14ac:dyDescent="0.2">
      <c r="A15" s="4" t="s">
        <v>138</v>
      </c>
      <c r="B15" s="22"/>
      <c r="C15" s="15">
        <v>822953.81</v>
      </c>
      <c r="D15" s="15">
        <v>93450.4</v>
      </c>
      <c r="E15" s="15">
        <f t="shared" ref="E15" si="4">C15+D15</f>
        <v>916404.21000000008</v>
      </c>
      <c r="F15" s="15">
        <v>566285.31000000006</v>
      </c>
      <c r="G15" s="15">
        <v>566285.31000000006</v>
      </c>
      <c r="H15" s="15">
        <f t="shared" ref="H15" si="5">E15-F15</f>
        <v>350118.9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29287855.029999997</v>
      </c>
      <c r="D18" s="23">
        <f t="shared" si="6"/>
        <v>37773123.219999999</v>
      </c>
      <c r="E18" s="23">
        <f t="shared" si="6"/>
        <v>67060978.25</v>
      </c>
      <c r="F18" s="23">
        <f t="shared" si="6"/>
        <v>48907610.399999991</v>
      </c>
      <c r="G18" s="23">
        <f t="shared" si="6"/>
        <v>48907610.399999991</v>
      </c>
      <c r="H18" s="23">
        <f t="shared" si="6"/>
        <v>18153367.849999998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  <row r="65" spans="3:8" ht="41.25" customHeight="1" x14ac:dyDescent="0.2">
      <c r="C65" s="63" t="s">
        <v>143</v>
      </c>
      <c r="D65" s="63"/>
      <c r="E65"/>
      <c r="F65"/>
      <c r="G65" s="63" t="s">
        <v>144</v>
      </c>
      <c r="H65" s="63"/>
    </row>
  </sheetData>
  <sheetProtection formatCells="0" formatColumns="0" formatRows="0" insertRows="0" deleteRows="0" autoFilter="0"/>
  <mergeCells count="14">
    <mergeCell ref="C65:D65"/>
    <mergeCell ref="G65:H65"/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activeCell="B17" sqref="B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9944786.2200000007</v>
      </c>
      <c r="D6" s="15">
        <f t="shared" si="0"/>
        <v>8067926.9300000006</v>
      </c>
      <c r="E6" s="15">
        <f t="shared" si="0"/>
        <v>18012713.149999999</v>
      </c>
      <c r="F6" s="15">
        <f t="shared" si="0"/>
        <v>12413625.379999999</v>
      </c>
      <c r="G6" s="15">
        <f t="shared" si="0"/>
        <v>12413625.379999999</v>
      </c>
      <c r="H6" s="15">
        <f t="shared" si="0"/>
        <v>5599087.7699999996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2772671.92</v>
      </c>
      <c r="D9" s="15">
        <v>150325.94</v>
      </c>
      <c r="E9" s="15">
        <f t="shared" si="1"/>
        <v>2922997.86</v>
      </c>
      <c r="F9" s="15">
        <v>2140360.5299999998</v>
      </c>
      <c r="G9" s="15">
        <v>2140360.5299999998</v>
      </c>
      <c r="H9" s="15">
        <f t="shared" si="2"/>
        <v>782637.33000000007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3787563.23</v>
      </c>
      <c r="D11" s="15">
        <v>6179418.1900000004</v>
      </c>
      <c r="E11" s="15">
        <f t="shared" si="1"/>
        <v>9966981.4199999999</v>
      </c>
      <c r="F11" s="15">
        <v>6555007.7300000004</v>
      </c>
      <c r="G11" s="15">
        <v>6555007.7300000004</v>
      </c>
      <c r="H11" s="15">
        <f t="shared" si="2"/>
        <v>3411973.6899999995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3384551.07</v>
      </c>
      <c r="D14" s="15">
        <v>1738182.8</v>
      </c>
      <c r="E14" s="15">
        <f t="shared" si="1"/>
        <v>5122733.87</v>
      </c>
      <c r="F14" s="15">
        <v>3718257.12</v>
      </c>
      <c r="G14" s="15">
        <v>3718257.12</v>
      </c>
      <c r="H14" s="15">
        <f t="shared" si="2"/>
        <v>1404476.75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19343068.810000002</v>
      </c>
      <c r="D16" s="15">
        <f t="shared" si="3"/>
        <v>29705196.289999999</v>
      </c>
      <c r="E16" s="15">
        <f t="shared" si="3"/>
        <v>49048265.100000001</v>
      </c>
      <c r="F16" s="15">
        <f t="shared" si="3"/>
        <v>36493985.020000003</v>
      </c>
      <c r="G16" s="15">
        <f t="shared" si="3"/>
        <v>36493985.020000003</v>
      </c>
      <c r="H16" s="15">
        <f t="shared" si="3"/>
        <v>12554280.080000002</v>
      </c>
    </row>
    <row r="17" spans="1:8" x14ac:dyDescent="0.2">
      <c r="A17" s="38"/>
      <c r="B17" s="42" t="s">
        <v>45</v>
      </c>
      <c r="C17" s="15">
        <v>4065244.18</v>
      </c>
      <c r="D17" s="15">
        <v>3464508.86</v>
      </c>
      <c r="E17" s="15">
        <f>C17+D17</f>
        <v>7529753.04</v>
      </c>
      <c r="F17" s="15">
        <v>5833030.8099999996</v>
      </c>
      <c r="G17" s="15">
        <v>5833030.8099999996</v>
      </c>
      <c r="H17" s="15">
        <f t="shared" ref="H17:H23" si="4">E17-F17</f>
        <v>1696722.2300000004</v>
      </c>
    </row>
    <row r="18" spans="1:8" x14ac:dyDescent="0.2">
      <c r="A18" s="38"/>
      <c r="B18" s="42" t="s">
        <v>28</v>
      </c>
      <c r="C18" s="15">
        <v>15277824.630000001</v>
      </c>
      <c r="D18" s="15">
        <v>26240687.43</v>
      </c>
      <c r="E18" s="15">
        <f t="shared" ref="E18:E23" si="5">C18+D18</f>
        <v>41518512.060000002</v>
      </c>
      <c r="F18" s="15">
        <v>30660954.210000001</v>
      </c>
      <c r="G18" s="15">
        <v>30660954.210000001</v>
      </c>
      <c r="H18" s="15">
        <f t="shared" si="4"/>
        <v>10857557.850000001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29287855.030000001</v>
      </c>
      <c r="D42" s="23">
        <f t="shared" si="12"/>
        <v>37773123.219999999</v>
      </c>
      <c r="E42" s="23">
        <f t="shared" si="12"/>
        <v>67060978.25</v>
      </c>
      <c r="F42" s="23">
        <f t="shared" si="12"/>
        <v>48907610.400000006</v>
      </c>
      <c r="G42" s="23">
        <f t="shared" si="12"/>
        <v>48907610.400000006</v>
      </c>
      <c r="H42" s="23">
        <f t="shared" si="12"/>
        <v>18153367.850000001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8" spans="1:8" ht="52.5" customHeight="1" x14ac:dyDescent="0.2">
      <c r="C48" s="63" t="s">
        <v>143</v>
      </c>
      <c r="D48" s="63"/>
      <c r="E48"/>
      <c r="F48"/>
      <c r="G48" s="63" t="s">
        <v>144</v>
      </c>
      <c r="H48" s="63"/>
    </row>
  </sheetData>
  <sheetProtection formatCells="0" formatColumns="0" formatRows="0" autoFilter="0"/>
  <mergeCells count="6">
    <mergeCell ref="A1:H1"/>
    <mergeCell ref="A2:B4"/>
    <mergeCell ref="C2:G2"/>
    <mergeCell ref="H2:H3"/>
    <mergeCell ref="C48:D48"/>
    <mergeCell ref="G48:H4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2020-02-13T19:34:48Z</cp:lastPrinted>
  <dcterms:created xsi:type="dcterms:W3CDTF">2014-02-10T03:37:14Z</dcterms:created>
  <dcterms:modified xsi:type="dcterms:W3CDTF">2020-02-13T19:34:55Z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