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ATY CTA PUBLICA\LOLITA\OMAR 2\"/>
    </mc:Choice>
  </mc:AlternateContent>
  <bookViews>
    <workbookView xWindow="0" yWindow="0" windowWidth="28800" windowHeight="11865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9" i="7" l="1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3" i="7" s="1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B93" i="7"/>
  <c r="C93" i="7"/>
  <c r="E93" i="7"/>
  <c r="F93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17" i="7"/>
  <c r="D16" i="7"/>
  <c r="D15" i="7"/>
  <c r="D14" i="7"/>
  <c r="D13" i="7"/>
  <c r="D12" i="7"/>
  <c r="D11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85" i="7"/>
  <c r="B75" i="7"/>
  <c r="B71" i="7"/>
  <c r="B62" i="7"/>
  <c r="B58" i="7"/>
  <c r="B48" i="7"/>
  <c r="B38" i="7"/>
  <c r="B28" i="7"/>
  <c r="B18" i="7"/>
  <c r="B10" i="7"/>
  <c r="G146" i="7" l="1"/>
  <c r="G71" i="7"/>
  <c r="G28" i="7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G103" i="7"/>
  <c r="G85" i="7"/>
  <c r="G48" i="7"/>
  <c r="G10" i="7"/>
  <c r="F9" i="7"/>
  <c r="D9" i="7"/>
  <c r="F159" i="7" l="1"/>
  <c r="G9" i="7"/>
  <c r="D159" i="7"/>
  <c r="G84" i="7"/>
  <c r="G159" i="7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<sst xmlns="http://schemas.openxmlformats.org/spreadsheetml/2006/main" count="341" uniqueCount="213">
  <si>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</si>
  <si>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</si>
  <si>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</si>
  <si>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</si>
  <si>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</si>
  <si>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</si>
  <si>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</si>
  <si>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</si>
  <si>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</si>
  <si>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</si>
  <si>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</si>
  <si>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</si>
  <si>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</si>
  <si>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</si>
  <si>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</si>
  <si>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</si>
  <si>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</si>
  <si>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</si>
  <si>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</si>
  <si>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</si>
  <si>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</si>
  <si>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</si>
  <si>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</si>
  <si>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</si>
  <si>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</si>
  <si>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</si>
  <si>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</si>
  <si>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</si>
  <si>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</si>
  <si>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</si>
  <si>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</si>
  <si>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</si>
  <si>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</si>
  <si>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</si>
  <si>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</si>
  <si>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</si>
  <si>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</si>
  <si>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</si>
  <si>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</si>
  <si>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</si>
  <si>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</si>
  <si>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</si>
  <si>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</si>
  <si>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</si>
  <si>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</si>
  <si>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</si>
  <si>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</si>
  <si>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</si>
  <si>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</si>
  <si>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</si>
  <si>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</si>
  <si>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</si>
  <si>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</si>
  <si>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</si>
  <si>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</si>
  <si>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</si>
  <si>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</si>
  <si>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</si>
  <si>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</si>
  <si>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</si>
  <si>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</si>
  <si>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</si>
  <si>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</si>
  <si>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</si>
  <si>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</si>
  <si>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</si>
  <si>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</si>
  <si>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</si>
  <si>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</si>
  <si>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</si>
  <si>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</si>
  <si>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</si>
  <si>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</si>
  <si>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</si>
  <si>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</si>
  <si>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</si>
  <si>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</si>
  <si>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</si>
  <si>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</si>
  <si>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</si>
  <si>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</si>
  <si>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</si>
  <si>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</si>
  <si>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</si>
  <si>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</si>
  <si>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</si>
  <si>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</si>
  <si>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</si>
  <si>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</si>
  <si>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</si>
  <si>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</si>
  <si>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</si>
  <si>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</si>
  <si>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</si>
  <si>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</si>
  <si>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</si>
  <si>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</si>
  <si>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</si>
  <si>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</si>
  <si>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</si>
  <si>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</si>
  <si>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</si>
  <si>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</si>
  <si>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</si>
  <si>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</si>
  <si>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</si>
  <si>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</si>
  <si>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</si>
  <si>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</si>
  <si>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</si>
  <si>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</si>
  <si>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</si>
  <si>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</si>
  <si>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</si>
  <si>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</si>
  <si>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</si>
  <si>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</si>
  <si>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</si>
  <si>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</si>
  <si>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</si>
  <si>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</si>
  <si>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</si>
  <si>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</si>
  <si>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</si>
  <si>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</si>
  <si>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</si>
  <si>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</si>
  <si>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</si>
  <si>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</si>
  <si>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</si>
  <si>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</si>
  <si>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</si>
  <si>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</si>
  <si>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</si>
  <si>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</si>
  <si>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</si>
  <si>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</si>
  <si>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</si>
  <si>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</si>
  <si>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</si>
  <si>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</si>
  <si>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</si>
  <si>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</si>
  <si>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</si>
  <si>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</si>
  <si>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</si>
  <si>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</si>
  <si>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</si>
  <si>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</si>
  <si>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</si>
  <si>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</si>
  <si>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</si>
  <si>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</si>
  <si>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</si>
  <si>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</si>
  <si>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</si>
  <si>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</si>
  <si>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</si>
  <si>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</si>
  <si>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</si>
  <si>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</si>
  <si>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</si>
  <si>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</si>
  <si>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</si>
  <si>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</si>
  <si>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</si>
  <si>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</si>
  <si>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</si>
  <si>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</si>
  <si>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</si>
  <si>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</si>
  <si>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</si>
  <si>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</si>
  <si>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</si>
  <si>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</si>
  <si>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</si>
  <si>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</si>
  <si>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</si>
  <si>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</si>
  <si>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</si>
  <si>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</si>
  <si>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</si>
  <si>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</si>
  <si>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</si>
  <si>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</si>
  <si>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</si>
  <si>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</si>
  <si>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</si>
  <si>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</si>
  <si>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</si>
  <si>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</si>
  <si>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</si>
  <si>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</si>
  <si>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</si>
  <si>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</si>
  <si>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</si>
  <si>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</si>
  <si>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</si>
  <si>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</si>
  <si>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</si>
  <si>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</si>
  <si>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</si>
  <si>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</si>
  <si>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</si>
  <si>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</si>
  <si>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</si>
  <si>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</si>
  <si>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</si>
  <si>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</si>
  <si>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</si>
  <si>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</si>
  <si>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APASEO EL GRANDE, GTO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</si>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</sst>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3" fontId="2" fillId="2" borderId="13" xfId="1" applyFont="1" applyFill="1" applyBorder="1" applyAlignment="1">
      <alignment horizontal="centerContinuous" vertical="center"/>
    </xf>
    <xf numFmtId="43" fontId="2" fillId="2" borderId="14" xfId="1" applyFont="1" applyFill="1" applyBorder="1" applyAlignment="1">
      <alignment horizontal="centerContinuous" vertical="center"/>
    </xf>
    <xf numFmtId="43" fontId="2" fillId="2" borderId="15" xfId="1" applyFont="1" applyFill="1" applyBorder="1" applyAlignment="1">
      <alignment horizontal="centerContinuous" vertical="center"/>
    </xf>
    <xf numFmtId="43" fontId="2" fillId="2" borderId="12" xfId="1" applyFont="1" applyFill="1" applyBorder="1" applyAlignment="1">
      <alignment horizontal="center" vertical="center" wrapText="1"/>
    </xf>
    <xf numFmtId="43" fontId="2" fillId="2" borderId="15" xfId="1" applyFont="1" applyFill="1" applyBorder="1" applyAlignment="1">
      <alignment horizontal="center" vertical="center" wrapText="1"/>
    </xf>
    <xf numFmtId="43" fontId="2" fillId="2" borderId="12" xfId="1" applyFont="1" applyFill="1" applyBorder="1" applyAlignment="1">
      <alignment horizontal="center" vertical="center" wrapText="1"/>
    </xf>
    <xf numFmtId="43" fontId="2" fillId="0" borderId="14" xfId="1" applyFont="1" applyBorder="1" applyAlignment="1" applyProtection="1">
      <alignment horizontal="right" vertical="top"/>
      <protection locked="0"/>
    </xf>
    <xf numFmtId="43" fontId="1" fillId="3" borderId="14" xfId="1" applyFont="1" applyFill="1" applyBorder="1" applyAlignment="1" applyProtection="1">
      <alignment vertical="center"/>
      <protection locked="0"/>
    </xf>
    <xf numFmtId="43" fontId="0" fillId="3" borderId="14" xfId="1" applyFont="1" applyFill="1" applyBorder="1" applyAlignment="1" applyProtection="1">
      <alignment vertical="center"/>
      <protection locked="0"/>
    </xf>
    <xf numFmtId="43" fontId="0" fillId="0" borderId="14" xfId="1" applyFont="1" applyBorder="1" applyAlignment="1" applyProtection="1">
      <alignment horizontal="right" vertical="top"/>
      <protection locked="0"/>
    </xf>
    <xf numFmtId="43" fontId="0" fillId="0" borderId="8" xfId="1" applyFont="1" applyBorder="1" applyAlignment="1">
      <alignment horizontal="center" vertical="center"/>
    </xf>
    <xf numFmtId="43" fontId="2" fillId="0" borderId="8" xfId="1" applyFont="1" applyBorder="1" applyAlignment="1">
      <alignment horizontal="right" vertical="center"/>
    </xf>
    <xf numFmtId="43" fontId="0" fillId="0" borderId="15" xfId="1" applyFont="1" applyBorder="1"/>
    <xf numFmtId="43" fontId="0" fillId="0" borderId="0" xfId="1" applyFont="1"/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0"/>
  <sheetViews>
    <sheetView showGridLines="0" tabSelected="1" topLeftCell="A113" zoomScale="75" zoomScaleNormal="75" workbookViewId="0">
      <selection sqref="A1:G160"/>
    </sheetView>
  </sheetViews>
  <sheetFormatPr baseColWidth="10" defaultColWidth="11" defaultRowHeight="15" x14ac:dyDescent="0.25"/>
  <cols>
    <col min="1" max="1" width="97" bestFit="1" customWidth="1"/>
    <col min="2" max="2" width="19.140625" style="97" customWidth="1"/>
    <col min="3" max="3" width="19.28515625" style="97" customWidth="1"/>
    <col min="4" max="6" width="19.140625" style="97" bestFit="1" customWidth="1"/>
    <col min="7" max="7" width="16.7109375" style="97" bestFit="1" customWidth="1"/>
    <col min="8" max="8" width="2.28515625" customWidth="1"/>
  </cols>
  <sheetData>
    <row r="1" spans="1:7" ht="40.9" customHeight="1" x14ac:dyDescent="0.25">
      <c r="A1" s="70" t="s">
        <v>15</v>
      </c>
      <c r="B1" s="66"/>
      <c r="C1" s="66"/>
      <c r="D1" s="66"/>
      <c r="E1" s="66"/>
      <c r="F1" s="66"/>
      <c r="G1" s="67"/>
    </row>
    <row r="2" spans="1:7" x14ac:dyDescent="0.25">
      <c r="A2" s="52" t="s">
        <v>211</v>
      </c>
      <c r="B2" s="84"/>
      <c r="C2" s="84"/>
      <c r="D2" s="84"/>
      <c r="E2" s="84"/>
      <c r="F2" s="84"/>
      <c r="G2" s="84"/>
    </row>
    <row r="3" spans="1:7" x14ac:dyDescent="0.25">
      <c r="A3" s="53" t="s">
        <v>16</v>
      </c>
      <c r="B3" s="85"/>
      <c r="C3" s="85"/>
      <c r="D3" s="85"/>
      <c r="E3" s="85"/>
      <c r="F3" s="85"/>
      <c r="G3" s="85"/>
    </row>
    <row r="4" spans="1:7" x14ac:dyDescent="0.25">
      <c r="A4" s="53" t="s">
        <v>17</v>
      </c>
      <c r="B4" s="85"/>
      <c r="C4" s="85"/>
      <c r="D4" s="85"/>
      <c r="E4" s="85"/>
      <c r="F4" s="85"/>
      <c r="G4" s="85"/>
    </row>
    <row r="5" spans="1:7" x14ac:dyDescent="0.25">
      <c r="A5" s="53" t="s">
        <v>212</v>
      </c>
      <c r="B5" s="85"/>
      <c r="C5" s="85"/>
      <c r="D5" s="85"/>
      <c r="E5" s="85"/>
      <c r="F5" s="85"/>
      <c r="G5" s="85"/>
    </row>
    <row r="6" spans="1:7" x14ac:dyDescent="0.25">
      <c r="A6" s="54" t="s">
        <v>0</v>
      </c>
      <c r="B6" s="86"/>
      <c r="C6" s="86"/>
      <c r="D6" s="86"/>
      <c r="E6" s="86"/>
      <c r="F6" s="86"/>
      <c r="G6" s="86"/>
    </row>
    <row r="7" spans="1:7" x14ac:dyDescent="0.25">
      <c r="A7" s="68" t="s">
        <v>1</v>
      </c>
      <c r="B7" s="87" t="s">
        <v>18</v>
      </c>
      <c r="C7" s="87"/>
      <c r="D7" s="87"/>
      <c r="E7" s="87"/>
      <c r="F7" s="87"/>
      <c r="G7" s="88" t="s">
        <v>19</v>
      </c>
    </row>
    <row r="8" spans="1:7" ht="30" x14ac:dyDescent="0.25">
      <c r="A8" s="68"/>
      <c r="B8" s="89" t="s">
        <v>20</v>
      </c>
      <c r="C8" s="89" t="s">
        <v>21</v>
      </c>
      <c r="D8" s="89" t="s">
        <v>22</v>
      </c>
      <c r="E8" s="89" t="s">
        <v>2</v>
      </c>
      <c r="F8" s="89" t="s">
        <v>23</v>
      </c>
      <c r="G8" s="87"/>
    </row>
    <row r="9" spans="1:7" x14ac:dyDescent="0.25">
      <c r="A9" s="5" t="s">
        <v>24</v>
      </c>
      <c r="B9" s="90">
        <f t="shared" ref="B9:G9" si="0">SUM(B10,B18,B28,B38,B48,B58,B62,B71,B75)</f>
        <v>253488265.64000002</v>
      </c>
      <c r="C9" s="90">
        <f t="shared" si="0"/>
        <v>270409876.61000001</v>
      </c>
      <c r="D9" s="90">
        <f t="shared" si="0"/>
        <v>523898142.25</v>
      </c>
      <c r="E9" s="90">
        <f t="shared" si="0"/>
        <v>378349614.94000006</v>
      </c>
      <c r="F9" s="90">
        <f t="shared" si="0"/>
        <v>378349614.94000006</v>
      </c>
      <c r="G9" s="90">
        <f t="shared" si="0"/>
        <v>145548527.31</v>
      </c>
    </row>
    <row r="10" spans="1:7" x14ac:dyDescent="0.25">
      <c r="A10" s="35" t="s">
        <v>25</v>
      </c>
      <c r="B10" s="90">
        <f t="shared" ref="B10:G10" si="1">SUM(B11:B17)</f>
        <v>120839530.77</v>
      </c>
      <c r="C10" s="90">
        <f t="shared" si="1"/>
        <v>26661322.849999998</v>
      </c>
      <c r="D10" s="90">
        <f t="shared" si="1"/>
        <v>147500853.62</v>
      </c>
      <c r="E10" s="90">
        <f t="shared" si="1"/>
        <v>125666549.59</v>
      </c>
      <c r="F10" s="90">
        <f t="shared" si="1"/>
        <v>125666549.59</v>
      </c>
      <c r="G10" s="90">
        <f t="shared" si="1"/>
        <v>21834304.030000005</v>
      </c>
    </row>
    <row r="11" spans="1:7" x14ac:dyDescent="0.25">
      <c r="A11" s="36" t="s">
        <v>26</v>
      </c>
      <c r="B11" s="91">
        <v>63109423.200000003</v>
      </c>
      <c r="C11" s="91">
        <v>7737136.1699999999</v>
      </c>
      <c r="D11" s="92">
        <f>B11+C11</f>
        <v>70846559.370000005</v>
      </c>
      <c r="E11" s="91">
        <v>61973816.640000001</v>
      </c>
      <c r="F11" s="91">
        <v>61973816.640000001</v>
      </c>
      <c r="G11" s="93">
        <f>D11-E11</f>
        <v>8872742.7300000042</v>
      </c>
    </row>
    <row r="12" spans="1:7" x14ac:dyDescent="0.25">
      <c r="A12" s="36" t="s">
        <v>27</v>
      </c>
      <c r="B12" s="91">
        <v>10524391.43</v>
      </c>
      <c r="C12" s="91">
        <v>8370000</v>
      </c>
      <c r="D12" s="92">
        <f t="shared" ref="D12:D17" si="2">B12+C12</f>
        <v>18894391.43</v>
      </c>
      <c r="E12" s="91">
        <v>17916623.84</v>
      </c>
      <c r="F12" s="91">
        <v>17916623.84</v>
      </c>
      <c r="G12" s="93">
        <f t="shared" ref="G12:G17" si="3">D12-E12</f>
        <v>977767.58999999985</v>
      </c>
    </row>
    <row r="13" spans="1:7" x14ac:dyDescent="0.25">
      <c r="A13" s="36" t="s">
        <v>28</v>
      </c>
      <c r="B13" s="91">
        <v>10908157.060000001</v>
      </c>
      <c r="C13" s="91">
        <v>1705391.92</v>
      </c>
      <c r="D13" s="92">
        <f t="shared" si="2"/>
        <v>12613548.98</v>
      </c>
      <c r="E13" s="91">
        <v>10938005.35</v>
      </c>
      <c r="F13" s="91">
        <v>10938005.35</v>
      </c>
      <c r="G13" s="93">
        <f t="shared" si="3"/>
        <v>1675543.6300000008</v>
      </c>
    </row>
    <row r="14" spans="1:7" x14ac:dyDescent="0.25">
      <c r="A14" s="36" t="s">
        <v>29</v>
      </c>
      <c r="B14" s="91">
        <v>13912745.369999999</v>
      </c>
      <c r="C14" s="91">
        <v>68056.72</v>
      </c>
      <c r="D14" s="92">
        <f t="shared" si="2"/>
        <v>13980802.09</v>
      </c>
      <c r="E14" s="91">
        <v>11778316.48</v>
      </c>
      <c r="F14" s="91">
        <v>11778316.48</v>
      </c>
      <c r="G14" s="93">
        <f t="shared" si="3"/>
        <v>2202485.6099999994</v>
      </c>
    </row>
    <row r="15" spans="1:7" x14ac:dyDescent="0.25">
      <c r="A15" s="36" t="s">
        <v>30</v>
      </c>
      <c r="B15" s="91">
        <v>6276191.96</v>
      </c>
      <c r="C15" s="91">
        <v>4423022.67</v>
      </c>
      <c r="D15" s="92">
        <f t="shared" si="2"/>
        <v>10699214.629999999</v>
      </c>
      <c r="E15" s="91">
        <v>6788230.2800000003</v>
      </c>
      <c r="F15" s="91">
        <v>6788230.2800000003</v>
      </c>
      <c r="G15" s="93">
        <f t="shared" si="3"/>
        <v>3910984.3499999987</v>
      </c>
    </row>
    <row r="16" spans="1:7" x14ac:dyDescent="0.25">
      <c r="A16" s="36" t="s">
        <v>31</v>
      </c>
      <c r="B16" s="92">
        <v>0</v>
      </c>
      <c r="C16" s="92">
        <v>0</v>
      </c>
      <c r="D16" s="92">
        <f t="shared" si="2"/>
        <v>0</v>
      </c>
      <c r="E16" s="92">
        <v>0</v>
      </c>
      <c r="F16" s="92">
        <v>0</v>
      </c>
      <c r="G16" s="93">
        <f t="shared" si="3"/>
        <v>0</v>
      </c>
    </row>
    <row r="17" spans="1:7" x14ac:dyDescent="0.25">
      <c r="A17" s="36" t="s">
        <v>32</v>
      </c>
      <c r="B17" s="91">
        <v>16108621.75</v>
      </c>
      <c r="C17" s="91">
        <v>4357715.37</v>
      </c>
      <c r="D17" s="92">
        <f t="shared" si="2"/>
        <v>20466337.120000001</v>
      </c>
      <c r="E17" s="91">
        <v>16271557</v>
      </c>
      <c r="F17" s="91">
        <v>16271557</v>
      </c>
      <c r="G17" s="93">
        <f t="shared" si="3"/>
        <v>4194780.120000001</v>
      </c>
    </row>
    <row r="18" spans="1:7" x14ac:dyDescent="0.25">
      <c r="A18" s="35" t="s">
        <v>33</v>
      </c>
      <c r="B18" s="90">
        <f t="shared" ref="B18:G18" si="4">SUM(B19:B27)</f>
        <v>21386109.659999996</v>
      </c>
      <c r="C18" s="90">
        <f t="shared" si="4"/>
        <v>29734423.830000002</v>
      </c>
      <c r="D18" s="90">
        <f t="shared" si="4"/>
        <v>51120533.490000002</v>
      </c>
      <c r="E18" s="90">
        <f t="shared" si="4"/>
        <v>38205464.580000006</v>
      </c>
      <c r="F18" s="90">
        <f t="shared" si="4"/>
        <v>38205464.580000006</v>
      </c>
      <c r="G18" s="90">
        <f t="shared" si="4"/>
        <v>12915068.909999998</v>
      </c>
    </row>
    <row r="19" spans="1:7" x14ac:dyDescent="0.25">
      <c r="A19" s="36" t="s">
        <v>34</v>
      </c>
      <c r="B19" s="93">
        <v>3471943.73</v>
      </c>
      <c r="C19" s="93">
        <v>6503365.0199999996</v>
      </c>
      <c r="D19" s="93">
        <v>9975308.75</v>
      </c>
      <c r="E19" s="93">
        <v>4958017.2</v>
      </c>
      <c r="F19" s="93">
        <v>4958017.2</v>
      </c>
      <c r="G19" s="93">
        <f>D19-E19</f>
        <v>5017291.55</v>
      </c>
    </row>
    <row r="20" spans="1:7" x14ac:dyDescent="0.25">
      <c r="A20" s="36" t="s">
        <v>35</v>
      </c>
      <c r="B20" s="93">
        <v>258755.69</v>
      </c>
      <c r="C20" s="93">
        <v>1153837.56</v>
      </c>
      <c r="D20" s="93">
        <v>1412593.25</v>
      </c>
      <c r="E20" s="93">
        <v>990013.13</v>
      </c>
      <c r="F20" s="93">
        <v>990013.13</v>
      </c>
      <c r="G20" s="93">
        <f t="shared" ref="G20:G27" si="5">D20-E20</f>
        <v>422580.12</v>
      </c>
    </row>
    <row r="21" spans="1:7" x14ac:dyDescent="0.25">
      <c r="A21" s="36" t="s">
        <v>36</v>
      </c>
      <c r="B21" s="93">
        <v>17027.02</v>
      </c>
      <c r="C21" s="93">
        <v>34500</v>
      </c>
      <c r="D21" s="93">
        <v>51527.020000000004</v>
      </c>
      <c r="E21" s="93">
        <v>9094.6</v>
      </c>
      <c r="F21" s="93">
        <v>9094.6</v>
      </c>
      <c r="G21" s="93">
        <f t="shared" si="5"/>
        <v>42432.420000000006</v>
      </c>
    </row>
    <row r="22" spans="1:7" x14ac:dyDescent="0.25">
      <c r="A22" s="36" t="s">
        <v>37</v>
      </c>
      <c r="B22" s="93">
        <v>2205326.92</v>
      </c>
      <c r="C22" s="93">
        <v>10732892.42</v>
      </c>
      <c r="D22" s="93">
        <v>12938219.34</v>
      </c>
      <c r="E22" s="93">
        <v>10457881.18</v>
      </c>
      <c r="F22" s="93">
        <v>10457881.18</v>
      </c>
      <c r="G22" s="93">
        <f t="shared" si="5"/>
        <v>2480338.16</v>
      </c>
    </row>
    <row r="23" spans="1:7" x14ac:dyDescent="0.25">
      <c r="A23" s="36" t="s">
        <v>38</v>
      </c>
      <c r="B23" s="93">
        <v>38737.769999999997</v>
      </c>
      <c r="C23" s="93">
        <v>866454.37</v>
      </c>
      <c r="D23" s="93">
        <v>905192.14</v>
      </c>
      <c r="E23" s="93">
        <v>552670.80000000005</v>
      </c>
      <c r="F23" s="93">
        <v>552670.80000000005</v>
      </c>
      <c r="G23" s="93">
        <f t="shared" si="5"/>
        <v>352521.33999999997</v>
      </c>
    </row>
    <row r="24" spans="1:7" x14ac:dyDescent="0.25">
      <c r="A24" s="36" t="s">
        <v>39</v>
      </c>
      <c r="B24" s="93">
        <v>11852811.119999999</v>
      </c>
      <c r="C24" s="93">
        <v>6631088.5499999998</v>
      </c>
      <c r="D24" s="93">
        <v>18483899.669999998</v>
      </c>
      <c r="E24" s="93">
        <v>16183949.08</v>
      </c>
      <c r="F24" s="93">
        <v>16183949.08</v>
      </c>
      <c r="G24" s="93">
        <f t="shared" si="5"/>
        <v>2299950.589999998</v>
      </c>
    </row>
    <row r="25" spans="1:7" x14ac:dyDescent="0.25">
      <c r="A25" s="36" t="s">
        <v>40</v>
      </c>
      <c r="B25" s="93">
        <v>1099827.1499999999</v>
      </c>
      <c r="C25" s="93">
        <v>104709.2</v>
      </c>
      <c r="D25" s="93">
        <v>1204536.3499999999</v>
      </c>
      <c r="E25" s="93">
        <v>863333.95</v>
      </c>
      <c r="F25" s="93">
        <v>863333.95</v>
      </c>
      <c r="G25" s="93">
        <f t="shared" si="5"/>
        <v>341202.39999999991</v>
      </c>
    </row>
    <row r="26" spans="1:7" x14ac:dyDescent="0.25">
      <c r="A26" s="36" t="s">
        <v>41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f t="shared" si="5"/>
        <v>0</v>
      </c>
    </row>
    <row r="27" spans="1:7" x14ac:dyDescent="0.25">
      <c r="A27" s="36" t="s">
        <v>42</v>
      </c>
      <c r="B27" s="93">
        <v>2441680.2599999998</v>
      </c>
      <c r="C27" s="93">
        <v>3707576.71</v>
      </c>
      <c r="D27" s="93">
        <v>6149256.9699999997</v>
      </c>
      <c r="E27" s="93">
        <v>4190504.64</v>
      </c>
      <c r="F27" s="93">
        <v>4190504.64</v>
      </c>
      <c r="G27" s="93">
        <f t="shared" si="5"/>
        <v>1958752.3299999996</v>
      </c>
    </row>
    <row r="28" spans="1:7" x14ac:dyDescent="0.25">
      <c r="A28" s="35" t="s">
        <v>43</v>
      </c>
      <c r="B28" s="90">
        <f t="shared" ref="B28:G28" si="6">SUM(B29:B37)</f>
        <v>25043654.159999996</v>
      </c>
      <c r="C28" s="90">
        <f t="shared" si="6"/>
        <v>69248944.829999998</v>
      </c>
      <c r="D28" s="90">
        <f t="shared" si="6"/>
        <v>94292598.98999998</v>
      </c>
      <c r="E28" s="90">
        <f t="shared" si="6"/>
        <v>73450740.250000015</v>
      </c>
      <c r="F28" s="90">
        <f t="shared" si="6"/>
        <v>73450740.250000015</v>
      </c>
      <c r="G28" s="90">
        <f t="shared" si="6"/>
        <v>20841858.740000002</v>
      </c>
    </row>
    <row r="29" spans="1:7" x14ac:dyDescent="0.25">
      <c r="A29" s="36" t="s">
        <v>44</v>
      </c>
      <c r="B29" s="93">
        <v>2112036.38</v>
      </c>
      <c r="C29" s="93">
        <v>1168905.29</v>
      </c>
      <c r="D29" s="93">
        <v>3280941.67</v>
      </c>
      <c r="E29" s="93">
        <v>2498582.35</v>
      </c>
      <c r="F29" s="93">
        <v>2498582.35</v>
      </c>
      <c r="G29" s="93">
        <f>D29-E29</f>
        <v>782359.31999999983</v>
      </c>
    </row>
    <row r="30" spans="1:7" x14ac:dyDescent="0.25">
      <c r="A30" s="36" t="s">
        <v>45</v>
      </c>
      <c r="B30" s="93">
        <v>2515615.56</v>
      </c>
      <c r="C30" s="93">
        <v>21343708.649999999</v>
      </c>
      <c r="D30" s="93">
        <v>23859324.209999997</v>
      </c>
      <c r="E30" s="93">
        <v>17655413.390000001</v>
      </c>
      <c r="F30" s="93">
        <v>17655413.390000001</v>
      </c>
      <c r="G30" s="93">
        <f t="shared" ref="G30:G37" si="7">D30-E30</f>
        <v>6203910.8199999966</v>
      </c>
    </row>
    <row r="31" spans="1:7" x14ac:dyDescent="0.25">
      <c r="A31" s="36" t="s">
        <v>46</v>
      </c>
      <c r="B31" s="93">
        <v>962414.57</v>
      </c>
      <c r="C31" s="93">
        <v>7816237.04</v>
      </c>
      <c r="D31" s="93">
        <v>8778651.6099999994</v>
      </c>
      <c r="E31" s="93">
        <v>6126886.5700000003</v>
      </c>
      <c r="F31" s="93">
        <v>6126886.5700000003</v>
      </c>
      <c r="G31" s="93">
        <f t="shared" si="7"/>
        <v>2651765.0399999991</v>
      </c>
    </row>
    <row r="32" spans="1:7" x14ac:dyDescent="0.25">
      <c r="A32" s="36" t="s">
        <v>47</v>
      </c>
      <c r="B32" s="93">
        <v>1009338.19</v>
      </c>
      <c r="C32" s="93">
        <v>2376107.16</v>
      </c>
      <c r="D32" s="93">
        <v>3385445.35</v>
      </c>
      <c r="E32" s="93">
        <v>3219399.51</v>
      </c>
      <c r="F32" s="93">
        <v>3219399.51</v>
      </c>
      <c r="G32" s="93">
        <f t="shared" si="7"/>
        <v>166045.84000000032</v>
      </c>
    </row>
    <row r="33" spans="1:7" ht="14.45" customHeight="1" x14ac:dyDescent="0.25">
      <c r="A33" s="36" t="s">
        <v>48</v>
      </c>
      <c r="B33" s="93">
        <v>2146623.2799999998</v>
      </c>
      <c r="C33" s="93">
        <v>15184155.060000001</v>
      </c>
      <c r="D33" s="93">
        <v>17330778.34</v>
      </c>
      <c r="E33" s="93">
        <v>9834202.5600000005</v>
      </c>
      <c r="F33" s="93">
        <v>9834202.5600000005</v>
      </c>
      <c r="G33" s="93">
        <f t="shared" si="7"/>
        <v>7496575.7799999993</v>
      </c>
    </row>
    <row r="34" spans="1:7" ht="14.45" customHeight="1" x14ac:dyDescent="0.25">
      <c r="A34" s="36" t="s">
        <v>49</v>
      </c>
      <c r="B34" s="93">
        <v>2070511.49</v>
      </c>
      <c r="C34" s="93">
        <v>2630838.7000000002</v>
      </c>
      <c r="D34" s="93">
        <v>4701350.1900000004</v>
      </c>
      <c r="E34" s="93">
        <v>4482118.3899999997</v>
      </c>
      <c r="F34" s="93">
        <v>4482118.3899999997</v>
      </c>
      <c r="G34" s="93">
        <f t="shared" si="7"/>
        <v>219231.80000000075</v>
      </c>
    </row>
    <row r="35" spans="1:7" ht="14.45" customHeight="1" x14ac:dyDescent="0.25">
      <c r="A35" s="36" t="s">
        <v>50</v>
      </c>
      <c r="B35" s="93">
        <v>505192.39</v>
      </c>
      <c r="C35" s="93">
        <v>8402.93</v>
      </c>
      <c r="D35" s="93">
        <v>513595.32</v>
      </c>
      <c r="E35" s="93">
        <v>225015.06</v>
      </c>
      <c r="F35" s="93">
        <v>225015.06</v>
      </c>
      <c r="G35" s="93">
        <f t="shared" si="7"/>
        <v>288580.26</v>
      </c>
    </row>
    <row r="36" spans="1:7" ht="14.45" customHeight="1" x14ac:dyDescent="0.25">
      <c r="A36" s="36" t="s">
        <v>51</v>
      </c>
      <c r="B36" s="93">
        <v>10018914.65</v>
      </c>
      <c r="C36" s="93">
        <v>17042921.52</v>
      </c>
      <c r="D36" s="93">
        <v>27061836.170000002</v>
      </c>
      <c r="E36" s="93">
        <v>25722935.239999998</v>
      </c>
      <c r="F36" s="93">
        <v>25722935.239999998</v>
      </c>
      <c r="G36" s="93">
        <f t="shared" si="7"/>
        <v>1338900.9300000034</v>
      </c>
    </row>
    <row r="37" spans="1:7" ht="14.45" customHeight="1" x14ac:dyDescent="0.25">
      <c r="A37" s="36" t="s">
        <v>52</v>
      </c>
      <c r="B37" s="93">
        <v>3703007.65</v>
      </c>
      <c r="C37" s="93">
        <v>1677668.48</v>
      </c>
      <c r="D37" s="93">
        <v>5380676.1299999999</v>
      </c>
      <c r="E37" s="93">
        <v>3686187.18</v>
      </c>
      <c r="F37" s="93">
        <v>3686187.18</v>
      </c>
      <c r="G37" s="93">
        <f t="shared" si="7"/>
        <v>1694488.9499999997</v>
      </c>
    </row>
    <row r="38" spans="1:7" x14ac:dyDescent="0.25">
      <c r="A38" s="35" t="s">
        <v>53</v>
      </c>
      <c r="B38" s="90">
        <f t="shared" ref="B38:G38" si="8">SUM(B39:B47)</f>
        <v>29319766.449999999</v>
      </c>
      <c r="C38" s="90">
        <f t="shared" si="8"/>
        <v>8407467.620000001</v>
      </c>
      <c r="D38" s="90">
        <f t="shared" si="8"/>
        <v>37727234.07</v>
      </c>
      <c r="E38" s="90">
        <f t="shared" si="8"/>
        <v>33403791.809999999</v>
      </c>
      <c r="F38" s="90">
        <f t="shared" si="8"/>
        <v>33403791.809999999</v>
      </c>
      <c r="G38" s="90">
        <f t="shared" si="8"/>
        <v>4323442.2600000007</v>
      </c>
    </row>
    <row r="39" spans="1:7" x14ac:dyDescent="0.25">
      <c r="A39" s="36" t="s">
        <v>54</v>
      </c>
      <c r="B39" s="93">
        <v>0</v>
      </c>
      <c r="C39" s="93">
        <v>0</v>
      </c>
      <c r="D39" s="93">
        <v>0</v>
      </c>
      <c r="E39" s="93">
        <v>0</v>
      </c>
      <c r="F39" s="93">
        <v>0</v>
      </c>
      <c r="G39" s="93">
        <f>D39-E39</f>
        <v>0</v>
      </c>
    </row>
    <row r="40" spans="1:7" x14ac:dyDescent="0.25">
      <c r="A40" s="36" t="s">
        <v>55</v>
      </c>
      <c r="B40" s="93">
        <v>0</v>
      </c>
      <c r="C40" s="93">
        <v>1127538.28</v>
      </c>
      <c r="D40" s="93">
        <v>1127538.28</v>
      </c>
      <c r="E40" s="93">
        <v>1094150</v>
      </c>
      <c r="F40" s="93">
        <v>1094150</v>
      </c>
      <c r="G40" s="93">
        <f t="shared" ref="G40:G47" si="9">D40-E40</f>
        <v>33388.280000000028</v>
      </c>
    </row>
    <row r="41" spans="1:7" x14ac:dyDescent="0.25">
      <c r="A41" s="36" t="s">
        <v>56</v>
      </c>
      <c r="B41" s="93">
        <v>23582757.32</v>
      </c>
      <c r="C41" s="93">
        <v>-562265.28</v>
      </c>
      <c r="D41" s="93">
        <v>23020492.039999999</v>
      </c>
      <c r="E41" s="93">
        <v>23009140.699999999</v>
      </c>
      <c r="F41" s="93">
        <v>23009140.699999999</v>
      </c>
      <c r="G41" s="93">
        <f t="shared" si="9"/>
        <v>11351.339999999851</v>
      </c>
    </row>
    <row r="42" spans="1:7" x14ac:dyDescent="0.25">
      <c r="A42" s="36" t="s">
        <v>57</v>
      </c>
      <c r="B42" s="93">
        <v>5737009.1299999999</v>
      </c>
      <c r="C42" s="93">
        <v>7842194.6200000001</v>
      </c>
      <c r="D42" s="93">
        <v>13579203.75</v>
      </c>
      <c r="E42" s="93">
        <v>9300501.1099999994</v>
      </c>
      <c r="F42" s="93">
        <v>9300501.1099999994</v>
      </c>
      <c r="G42" s="93">
        <f t="shared" si="9"/>
        <v>4278702.6400000006</v>
      </c>
    </row>
    <row r="43" spans="1:7" x14ac:dyDescent="0.25">
      <c r="A43" s="36" t="s">
        <v>58</v>
      </c>
      <c r="B43" s="93">
        <v>0</v>
      </c>
      <c r="C43" s="93">
        <v>0</v>
      </c>
      <c r="D43" s="93">
        <v>0</v>
      </c>
      <c r="E43" s="93">
        <v>0</v>
      </c>
      <c r="F43" s="93">
        <v>0</v>
      </c>
      <c r="G43" s="93">
        <f t="shared" si="9"/>
        <v>0</v>
      </c>
    </row>
    <row r="44" spans="1:7" x14ac:dyDescent="0.25">
      <c r="A44" s="36" t="s">
        <v>59</v>
      </c>
      <c r="B44" s="93">
        <v>0</v>
      </c>
      <c r="C44" s="93">
        <v>0</v>
      </c>
      <c r="D44" s="93">
        <v>0</v>
      </c>
      <c r="E44" s="93">
        <v>0</v>
      </c>
      <c r="F44" s="93">
        <v>0</v>
      </c>
      <c r="G44" s="93">
        <f t="shared" si="9"/>
        <v>0</v>
      </c>
    </row>
    <row r="45" spans="1:7" x14ac:dyDescent="0.25">
      <c r="A45" s="36" t="s">
        <v>60</v>
      </c>
      <c r="B45" s="93">
        <v>0</v>
      </c>
      <c r="C45" s="93">
        <v>0</v>
      </c>
      <c r="D45" s="93">
        <v>0</v>
      </c>
      <c r="E45" s="93">
        <v>0</v>
      </c>
      <c r="F45" s="93">
        <v>0</v>
      </c>
      <c r="G45" s="93">
        <f t="shared" si="9"/>
        <v>0</v>
      </c>
    </row>
    <row r="46" spans="1:7" x14ac:dyDescent="0.25">
      <c r="A46" s="36" t="s">
        <v>61</v>
      </c>
      <c r="B46" s="93">
        <v>0</v>
      </c>
      <c r="C46" s="93">
        <v>0</v>
      </c>
      <c r="D46" s="93">
        <v>0</v>
      </c>
      <c r="E46" s="93">
        <v>0</v>
      </c>
      <c r="F46" s="93">
        <v>0</v>
      </c>
      <c r="G46" s="93">
        <f t="shared" si="9"/>
        <v>0</v>
      </c>
    </row>
    <row r="47" spans="1:7" x14ac:dyDescent="0.25">
      <c r="A47" s="36" t="s">
        <v>62</v>
      </c>
      <c r="B47" s="93">
        <v>0</v>
      </c>
      <c r="C47" s="93">
        <v>0</v>
      </c>
      <c r="D47" s="93">
        <v>0</v>
      </c>
      <c r="E47" s="93">
        <v>0</v>
      </c>
      <c r="F47" s="93">
        <v>0</v>
      </c>
      <c r="G47" s="93">
        <f t="shared" si="9"/>
        <v>0</v>
      </c>
    </row>
    <row r="48" spans="1:7" x14ac:dyDescent="0.25">
      <c r="A48" s="35" t="s">
        <v>63</v>
      </c>
      <c r="B48" s="90">
        <f t="shared" ref="B48:G48" si="10">SUM(B49:B57)</f>
        <v>1650968.5200000003</v>
      </c>
      <c r="C48" s="90">
        <f t="shared" si="10"/>
        <v>9060276.0600000005</v>
      </c>
      <c r="D48" s="90">
        <f t="shared" si="10"/>
        <v>10711244.58</v>
      </c>
      <c r="E48" s="90">
        <f t="shared" si="10"/>
        <v>7661161.3000000007</v>
      </c>
      <c r="F48" s="90">
        <f t="shared" si="10"/>
        <v>7661161.3000000007</v>
      </c>
      <c r="G48" s="90">
        <f t="shared" si="10"/>
        <v>3050083.28</v>
      </c>
    </row>
    <row r="49" spans="1:7" x14ac:dyDescent="0.25">
      <c r="A49" s="36" t="s">
        <v>64</v>
      </c>
      <c r="B49" s="93">
        <v>932265.04</v>
      </c>
      <c r="C49" s="93">
        <v>3132192.97</v>
      </c>
      <c r="D49" s="93">
        <v>4064458.0100000002</v>
      </c>
      <c r="E49" s="93">
        <v>2617793.62</v>
      </c>
      <c r="F49" s="93">
        <v>2617793.62</v>
      </c>
      <c r="G49" s="93">
        <f>D49-E49</f>
        <v>1446664.3900000001</v>
      </c>
    </row>
    <row r="50" spans="1:7" x14ac:dyDescent="0.25">
      <c r="A50" s="36" t="s">
        <v>65</v>
      </c>
      <c r="B50" s="93">
        <v>109086.41</v>
      </c>
      <c r="C50" s="93">
        <v>550250.81999999995</v>
      </c>
      <c r="D50" s="93">
        <v>659337.23</v>
      </c>
      <c r="E50" s="93">
        <v>579858.66</v>
      </c>
      <c r="F50" s="93">
        <v>579858.66</v>
      </c>
      <c r="G50" s="93">
        <f t="shared" ref="G50:G57" si="11">D50-E50</f>
        <v>79478.569999999949</v>
      </c>
    </row>
    <row r="51" spans="1:7" x14ac:dyDescent="0.25">
      <c r="A51" s="36" t="s">
        <v>66</v>
      </c>
      <c r="B51" s="93">
        <v>0</v>
      </c>
      <c r="C51" s="93">
        <v>473378</v>
      </c>
      <c r="D51" s="93">
        <v>473378</v>
      </c>
      <c r="E51" s="93">
        <v>0</v>
      </c>
      <c r="F51" s="93">
        <v>0</v>
      </c>
      <c r="G51" s="93">
        <f t="shared" si="11"/>
        <v>473378</v>
      </c>
    </row>
    <row r="52" spans="1:7" x14ac:dyDescent="0.25">
      <c r="A52" s="36" t="s">
        <v>67</v>
      </c>
      <c r="B52" s="93">
        <v>0</v>
      </c>
      <c r="C52" s="93">
        <v>3361500</v>
      </c>
      <c r="D52" s="93">
        <v>3361500</v>
      </c>
      <c r="E52" s="93">
        <v>2960000</v>
      </c>
      <c r="F52" s="93">
        <v>2960000</v>
      </c>
      <c r="G52" s="93">
        <f t="shared" si="11"/>
        <v>401500</v>
      </c>
    </row>
    <row r="53" spans="1:7" x14ac:dyDescent="0.25">
      <c r="A53" s="36" t="s">
        <v>68</v>
      </c>
      <c r="B53" s="93">
        <v>0</v>
      </c>
      <c r="C53" s="93">
        <v>0</v>
      </c>
      <c r="D53" s="93">
        <v>0</v>
      </c>
      <c r="E53" s="93">
        <v>0</v>
      </c>
      <c r="F53" s="93">
        <v>0</v>
      </c>
      <c r="G53" s="93">
        <f t="shared" si="11"/>
        <v>0</v>
      </c>
    </row>
    <row r="54" spans="1:7" x14ac:dyDescent="0.25">
      <c r="A54" s="36" t="s">
        <v>69</v>
      </c>
      <c r="B54" s="93">
        <v>594406.27</v>
      </c>
      <c r="C54" s="93">
        <v>1106947.1399999999</v>
      </c>
      <c r="D54" s="93">
        <v>1701353.41</v>
      </c>
      <c r="E54" s="93">
        <v>1314139.02</v>
      </c>
      <c r="F54" s="93">
        <v>1314139.02</v>
      </c>
      <c r="G54" s="93">
        <f t="shared" si="11"/>
        <v>387214.3899999999</v>
      </c>
    </row>
    <row r="55" spans="1:7" x14ac:dyDescent="0.25">
      <c r="A55" s="36" t="s">
        <v>70</v>
      </c>
      <c r="B55" s="93">
        <v>0</v>
      </c>
      <c r="C55" s="93">
        <v>0</v>
      </c>
      <c r="D55" s="93">
        <v>0</v>
      </c>
      <c r="E55" s="93">
        <v>0</v>
      </c>
      <c r="F55" s="93">
        <v>0</v>
      </c>
      <c r="G55" s="93">
        <f t="shared" si="11"/>
        <v>0</v>
      </c>
    </row>
    <row r="56" spans="1:7" x14ac:dyDescent="0.25">
      <c r="A56" s="36" t="s">
        <v>71</v>
      </c>
      <c r="B56" s="93">
        <v>0</v>
      </c>
      <c r="C56" s="93">
        <v>250000</v>
      </c>
      <c r="D56" s="93">
        <v>250000</v>
      </c>
      <c r="E56" s="93">
        <v>0</v>
      </c>
      <c r="F56" s="93">
        <v>0</v>
      </c>
      <c r="G56" s="93">
        <f t="shared" si="11"/>
        <v>250000</v>
      </c>
    </row>
    <row r="57" spans="1:7" x14ac:dyDescent="0.25">
      <c r="A57" s="36" t="s">
        <v>72</v>
      </c>
      <c r="B57" s="93">
        <v>15210.8</v>
      </c>
      <c r="C57" s="93">
        <v>186007.13</v>
      </c>
      <c r="D57" s="93">
        <v>201217.93</v>
      </c>
      <c r="E57" s="93">
        <v>189370</v>
      </c>
      <c r="F57" s="93">
        <v>189370</v>
      </c>
      <c r="G57" s="93">
        <f t="shared" si="11"/>
        <v>11847.929999999993</v>
      </c>
    </row>
    <row r="58" spans="1:7" x14ac:dyDescent="0.25">
      <c r="A58" s="35" t="s">
        <v>73</v>
      </c>
      <c r="B58" s="90">
        <f t="shared" ref="B58:G58" si="12">SUM(B59:B61)</f>
        <v>0</v>
      </c>
      <c r="C58" s="90">
        <f t="shared" si="12"/>
        <v>137494400.69999999</v>
      </c>
      <c r="D58" s="90">
        <f t="shared" si="12"/>
        <v>137494400.69999999</v>
      </c>
      <c r="E58" s="90">
        <f t="shared" si="12"/>
        <v>76376447.650000006</v>
      </c>
      <c r="F58" s="90">
        <f t="shared" si="12"/>
        <v>76376447.650000006</v>
      </c>
      <c r="G58" s="90">
        <f t="shared" si="12"/>
        <v>61117953.050000004</v>
      </c>
    </row>
    <row r="59" spans="1:7" x14ac:dyDescent="0.25">
      <c r="A59" s="36" t="s">
        <v>74</v>
      </c>
      <c r="B59" s="91">
        <v>0</v>
      </c>
      <c r="C59" s="91">
        <v>133694400.7</v>
      </c>
      <c r="D59" s="92">
        <f t="shared" ref="D59:D61" si="13">B59+C59</f>
        <v>133694400.7</v>
      </c>
      <c r="E59" s="91">
        <v>75076618.109999999</v>
      </c>
      <c r="F59" s="91">
        <v>75076618.109999999</v>
      </c>
      <c r="G59" s="93">
        <f>D59-E59</f>
        <v>58617782.590000004</v>
      </c>
    </row>
    <row r="60" spans="1:7" x14ac:dyDescent="0.25">
      <c r="A60" s="36" t="s">
        <v>75</v>
      </c>
      <c r="B60" s="92">
        <v>0</v>
      </c>
      <c r="C60" s="92">
        <v>0</v>
      </c>
      <c r="D60" s="92">
        <f t="shared" si="13"/>
        <v>0</v>
      </c>
      <c r="E60" s="92">
        <v>0</v>
      </c>
      <c r="F60" s="92">
        <v>0</v>
      </c>
      <c r="G60" s="93">
        <f t="shared" ref="G60:G61" si="14">D60-E60</f>
        <v>0</v>
      </c>
    </row>
    <row r="61" spans="1:7" x14ac:dyDescent="0.25">
      <c r="A61" s="36" t="s">
        <v>76</v>
      </c>
      <c r="B61" s="91">
        <v>0</v>
      </c>
      <c r="C61" s="91">
        <v>3800000</v>
      </c>
      <c r="D61" s="92">
        <f t="shared" si="13"/>
        <v>3800000</v>
      </c>
      <c r="E61" s="91">
        <v>1299829.54</v>
      </c>
      <c r="F61" s="91">
        <v>1299829.54</v>
      </c>
      <c r="G61" s="93">
        <f t="shared" si="14"/>
        <v>2500170.46</v>
      </c>
    </row>
    <row r="62" spans="1:7" x14ac:dyDescent="0.25">
      <c r="A62" s="35" t="s">
        <v>77</v>
      </c>
      <c r="B62" s="90">
        <f t="shared" ref="B62:G62" si="15">SUM(B63:B67,B69:B70)</f>
        <v>55007133.399999999</v>
      </c>
      <c r="C62" s="90">
        <f t="shared" si="15"/>
        <v>-44223785.469999999</v>
      </c>
      <c r="D62" s="90">
        <f t="shared" si="15"/>
        <v>10783347.93</v>
      </c>
      <c r="E62" s="90">
        <f t="shared" si="15"/>
        <v>0</v>
      </c>
      <c r="F62" s="90">
        <f t="shared" si="15"/>
        <v>0</v>
      </c>
      <c r="G62" s="90">
        <f t="shared" si="15"/>
        <v>10783347.93</v>
      </c>
    </row>
    <row r="63" spans="1:7" x14ac:dyDescent="0.25">
      <c r="A63" s="36" t="s">
        <v>78</v>
      </c>
      <c r="B63" s="92">
        <v>0</v>
      </c>
      <c r="C63" s="92">
        <v>0</v>
      </c>
      <c r="D63" s="92">
        <f t="shared" ref="D63:D70" si="16">B63+C63</f>
        <v>0</v>
      </c>
      <c r="E63" s="92">
        <v>0</v>
      </c>
      <c r="F63" s="92">
        <v>0</v>
      </c>
      <c r="G63" s="93">
        <f>D63-E63</f>
        <v>0</v>
      </c>
    </row>
    <row r="64" spans="1:7" x14ac:dyDescent="0.25">
      <c r="A64" s="36" t="s">
        <v>79</v>
      </c>
      <c r="B64" s="92">
        <v>0</v>
      </c>
      <c r="C64" s="92">
        <v>0</v>
      </c>
      <c r="D64" s="92">
        <f t="shared" si="16"/>
        <v>0</v>
      </c>
      <c r="E64" s="92">
        <v>0</v>
      </c>
      <c r="F64" s="92">
        <v>0</v>
      </c>
      <c r="G64" s="93">
        <f t="shared" ref="G64:G70" si="17">D64-E64</f>
        <v>0</v>
      </c>
    </row>
    <row r="65" spans="1:7" x14ac:dyDescent="0.25">
      <c r="A65" s="36" t="s">
        <v>80</v>
      </c>
      <c r="B65" s="92">
        <v>0</v>
      </c>
      <c r="C65" s="92">
        <v>0</v>
      </c>
      <c r="D65" s="92">
        <f t="shared" si="16"/>
        <v>0</v>
      </c>
      <c r="E65" s="92">
        <v>0</v>
      </c>
      <c r="F65" s="92">
        <v>0</v>
      </c>
      <c r="G65" s="93">
        <f t="shared" si="17"/>
        <v>0</v>
      </c>
    </row>
    <row r="66" spans="1:7" x14ac:dyDescent="0.25">
      <c r="A66" s="36" t="s">
        <v>81</v>
      </c>
      <c r="B66" s="92">
        <v>0</v>
      </c>
      <c r="C66" s="92">
        <v>0</v>
      </c>
      <c r="D66" s="92">
        <f t="shared" si="16"/>
        <v>0</v>
      </c>
      <c r="E66" s="92">
        <v>0</v>
      </c>
      <c r="F66" s="92">
        <v>0</v>
      </c>
      <c r="G66" s="93">
        <f t="shared" si="17"/>
        <v>0</v>
      </c>
    </row>
    <row r="67" spans="1:7" x14ac:dyDescent="0.25">
      <c r="A67" s="36" t="s">
        <v>82</v>
      </c>
      <c r="B67" s="92">
        <v>0</v>
      </c>
      <c r="C67" s="92">
        <v>0</v>
      </c>
      <c r="D67" s="92">
        <f t="shared" si="16"/>
        <v>0</v>
      </c>
      <c r="E67" s="92">
        <v>0</v>
      </c>
      <c r="F67" s="92">
        <v>0</v>
      </c>
      <c r="G67" s="93">
        <f t="shared" si="17"/>
        <v>0</v>
      </c>
    </row>
    <row r="68" spans="1:7" x14ac:dyDescent="0.25">
      <c r="A68" s="36" t="s">
        <v>83</v>
      </c>
      <c r="B68" s="92">
        <v>0</v>
      </c>
      <c r="C68" s="92">
        <v>0</v>
      </c>
      <c r="D68" s="92">
        <f t="shared" si="16"/>
        <v>0</v>
      </c>
      <c r="E68" s="92">
        <v>0</v>
      </c>
      <c r="F68" s="92">
        <v>0</v>
      </c>
      <c r="G68" s="93">
        <f t="shared" si="17"/>
        <v>0</v>
      </c>
    </row>
    <row r="69" spans="1:7" x14ac:dyDescent="0.25">
      <c r="A69" s="36" t="s">
        <v>84</v>
      </c>
      <c r="B69" s="92">
        <v>0</v>
      </c>
      <c r="C69" s="92">
        <v>0</v>
      </c>
      <c r="D69" s="92">
        <f t="shared" si="16"/>
        <v>0</v>
      </c>
      <c r="E69" s="92">
        <v>0</v>
      </c>
      <c r="F69" s="92">
        <v>0</v>
      </c>
      <c r="G69" s="93">
        <f t="shared" si="17"/>
        <v>0</v>
      </c>
    </row>
    <row r="70" spans="1:7" x14ac:dyDescent="0.25">
      <c r="A70" s="36" t="s">
        <v>85</v>
      </c>
      <c r="B70" s="91">
        <v>55007133.399999999</v>
      </c>
      <c r="C70" s="91">
        <v>-44223785.469999999</v>
      </c>
      <c r="D70" s="92">
        <f t="shared" si="16"/>
        <v>10783347.93</v>
      </c>
      <c r="E70" s="91">
        <v>0</v>
      </c>
      <c r="F70" s="91">
        <v>0</v>
      </c>
      <c r="G70" s="93">
        <f t="shared" si="17"/>
        <v>10783347.93</v>
      </c>
    </row>
    <row r="71" spans="1:7" x14ac:dyDescent="0.25">
      <c r="A71" s="35" t="s">
        <v>86</v>
      </c>
      <c r="B71" s="90">
        <f t="shared" ref="B71:G71" si="18">SUM(B72:B74)</f>
        <v>241102.68</v>
      </c>
      <c r="C71" s="90">
        <f t="shared" si="18"/>
        <v>34026826.189999998</v>
      </c>
      <c r="D71" s="90">
        <f t="shared" si="18"/>
        <v>34267928.869999997</v>
      </c>
      <c r="E71" s="90">
        <f t="shared" si="18"/>
        <v>23585459.760000002</v>
      </c>
      <c r="F71" s="90">
        <f t="shared" si="18"/>
        <v>23585459.760000002</v>
      </c>
      <c r="G71" s="90">
        <f t="shared" si="18"/>
        <v>10682469.109999996</v>
      </c>
    </row>
    <row r="72" spans="1:7" x14ac:dyDescent="0.25">
      <c r="A72" s="36" t="s">
        <v>87</v>
      </c>
      <c r="B72" s="92">
        <v>0</v>
      </c>
      <c r="C72" s="92">
        <v>0</v>
      </c>
      <c r="D72" s="92">
        <f t="shared" ref="D72:D74" si="19">B72+C72</f>
        <v>0</v>
      </c>
      <c r="E72" s="92">
        <v>0</v>
      </c>
      <c r="F72" s="92">
        <v>0</v>
      </c>
      <c r="G72" s="93">
        <f>D72-E72</f>
        <v>0</v>
      </c>
    </row>
    <row r="73" spans="1:7" x14ac:dyDescent="0.25">
      <c r="A73" s="36" t="s">
        <v>88</v>
      </c>
      <c r="B73" s="92">
        <v>0</v>
      </c>
      <c r="C73" s="92">
        <v>0</v>
      </c>
      <c r="D73" s="92">
        <f t="shared" si="19"/>
        <v>0</v>
      </c>
      <c r="E73" s="92">
        <v>0</v>
      </c>
      <c r="F73" s="92">
        <v>0</v>
      </c>
      <c r="G73" s="93">
        <f t="shared" ref="G73:G74" si="20">D73-E73</f>
        <v>0</v>
      </c>
    </row>
    <row r="74" spans="1:7" x14ac:dyDescent="0.25">
      <c r="A74" s="36" t="s">
        <v>89</v>
      </c>
      <c r="B74" s="91">
        <v>241102.68</v>
      </c>
      <c r="C74" s="91">
        <v>34026826.189999998</v>
      </c>
      <c r="D74" s="92">
        <f t="shared" si="19"/>
        <v>34267928.869999997</v>
      </c>
      <c r="E74" s="91">
        <v>23585459.760000002</v>
      </c>
      <c r="F74" s="91">
        <v>23585459.760000002</v>
      </c>
      <c r="G74" s="93">
        <f t="shared" si="20"/>
        <v>10682469.109999996</v>
      </c>
    </row>
    <row r="75" spans="1:7" x14ac:dyDescent="0.25">
      <c r="A75" s="35" t="s">
        <v>90</v>
      </c>
      <c r="B75" s="90">
        <f t="shared" ref="B75:G75" si="21">SUM(B76:B82)</f>
        <v>0</v>
      </c>
      <c r="C75" s="90">
        <f t="shared" si="21"/>
        <v>0</v>
      </c>
      <c r="D75" s="90">
        <f t="shared" si="21"/>
        <v>0</v>
      </c>
      <c r="E75" s="90">
        <f t="shared" si="21"/>
        <v>0</v>
      </c>
      <c r="F75" s="90">
        <f t="shared" si="21"/>
        <v>0</v>
      </c>
      <c r="G75" s="90">
        <f t="shared" si="21"/>
        <v>0</v>
      </c>
    </row>
    <row r="76" spans="1:7" x14ac:dyDescent="0.25">
      <c r="A76" s="36" t="s">
        <v>91</v>
      </c>
      <c r="B76" s="93">
        <v>0</v>
      </c>
      <c r="C76" s="93">
        <v>0</v>
      </c>
      <c r="D76" s="93">
        <v>0</v>
      </c>
      <c r="E76" s="93">
        <v>0</v>
      </c>
      <c r="F76" s="93">
        <v>0</v>
      </c>
      <c r="G76" s="93">
        <f>D76-E76</f>
        <v>0</v>
      </c>
    </row>
    <row r="77" spans="1:7" x14ac:dyDescent="0.25">
      <c r="A77" s="36" t="s">
        <v>92</v>
      </c>
      <c r="B77" s="93">
        <v>0</v>
      </c>
      <c r="C77" s="93">
        <v>0</v>
      </c>
      <c r="D77" s="93">
        <v>0</v>
      </c>
      <c r="E77" s="93">
        <v>0</v>
      </c>
      <c r="F77" s="93">
        <v>0</v>
      </c>
      <c r="G77" s="93">
        <f t="shared" ref="G77:G82" si="22">D77-E77</f>
        <v>0</v>
      </c>
    </row>
    <row r="78" spans="1:7" x14ac:dyDescent="0.25">
      <c r="A78" s="36" t="s">
        <v>93</v>
      </c>
      <c r="B78" s="93">
        <v>0</v>
      </c>
      <c r="C78" s="93">
        <v>0</v>
      </c>
      <c r="D78" s="93">
        <v>0</v>
      </c>
      <c r="E78" s="93">
        <v>0</v>
      </c>
      <c r="F78" s="93">
        <v>0</v>
      </c>
      <c r="G78" s="93">
        <f t="shared" si="22"/>
        <v>0</v>
      </c>
    </row>
    <row r="79" spans="1:7" x14ac:dyDescent="0.25">
      <c r="A79" s="36" t="s">
        <v>94</v>
      </c>
      <c r="B79" s="93">
        <v>0</v>
      </c>
      <c r="C79" s="93">
        <v>0</v>
      </c>
      <c r="D79" s="93">
        <v>0</v>
      </c>
      <c r="E79" s="93">
        <v>0</v>
      </c>
      <c r="F79" s="93">
        <v>0</v>
      </c>
      <c r="G79" s="93">
        <f t="shared" si="22"/>
        <v>0</v>
      </c>
    </row>
    <row r="80" spans="1:7" x14ac:dyDescent="0.25">
      <c r="A80" s="36" t="s">
        <v>95</v>
      </c>
      <c r="B80" s="93">
        <v>0</v>
      </c>
      <c r="C80" s="93">
        <v>0</v>
      </c>
      <c r="D80" s="93">
        <v>0</v>
      </c>
      <c r="E80" s="93">
        <v>0</v>
      </c>
      <c r="F80" s="93">
        <v>0</v>
      </c>
      <c r="G80" s="93">
        <f t="shared" si="22"/>
        <v>0</v>
      </c>
    </row>
    <row r="81" spans="1:7" x14ac:dyDescent="0.25">
      <c r="A81" s="36" t="s">
        <v>96</v>
      </c>
      <c r="B81" s="93">
        <v>0</v>
      </c>
      <c r="C81" s="93">
        <v>0</v>
      </c>
      <c r="D81" s="93">
        <v>0</v>
      </c>
      <c r="E81" s="93">
        <v>0</v>
      </c>
      <c r="F81" s="93">
        <v>0</v>
      </c>
      <c r="G81" s="93">
        <f t="shared" si="22"/>
        <v>0</v>
      </c>
    </row>
    <row r="82" spans="1:7" x14ac:dyDescent="0.25">
      <c r="A82" s="36" t="s">
        <v>97</v>
      </c>
      <c r="B82" s="93">
        <v>0</v>
      </c>
      <c r="C82" s="93">
        <v>0</v>
      </c>
      <c r="D82" s="93">
        <v>0</v>
      </c>
      <c r="E82" s="93">
        <v>0</v>
      </c>
      <c r="F82" s="93">
        <v>0</v>
      </c>
      <c r="G82" s="93">
        <f t="shared" si="22"/>
        <v>0</v>
      </c>
    </row>
    <row r="83" spans="1:7" x14ac:dyDescent="0.25">
      <c r="A83" s="37"/>
      <c r="B83" s="93"/>
      <c r="C83" s="93"/>
      <c r="D83" s="93"/>
      <c r="E83" s="93"/>
      <c r="F83" s="93"/>
      <c r="G83" s="93"/>
    </row>
    <row r="84" spans="1:7" x14ac:dyDescent="0.25">
      <c r="A84" s="6" t="s">
        <v>98</v>
      </c>
      <c r="B84" s="90">
        <f t="shared" ref="B84:G84" si="23">SUM(B85,B93,B103,B113,B123,B133,B137,B146,B150)</f>
        <v>126635648.19999999</v>
      </c>
      <c r="C84" s="90">
        <f t="shared" si="23"/>
        <v>569679660.88</v>
      </c>
      <c r="D84" s="90">
        <f t="shared" si="23"/>
        <v>684095066.93000007</v>
      </c>
      <c r="E84" s="90">
        <f t="shared" si="23"/>
        <v>477121801.09000003</v>
      </c>
      <c r="F84" s="90">
        <f t="shared" si="23"/>
        <v>477074355.09000003</v>
      </c>
      <c r="G84" s="90">
        <f t="shared" si="23"/>
        <v>219193507.99000001</v>
      </c>
    </row>
    <row r="85" spans="1:7" x14ac:dyDescent="0.25">
      <c r="A85" s="35" t="s">
        <v>25</v>
      </c>
      <c r="B85" s="90">
        <f t="shared" ref="B85:G85" si="24">SUM(B86:B92)</f>
        <v>62609958.379999995</v>
      </c>
      <c r="C85" s="90">
        <f t="shared" si="24"/>
        <v>1890360.1300000004</v>
      </c>
      <c r="D85" s="90">
        <f t="shared" si="24"/>
        <v>64500318.510000005</v>
      </c>
      <c r="E85" s="90">
        <f t="shared" si="24"/>
        <v>64500258.100000001</v>
      </c>
      <c r="F85" s="90">
        <f t="shared" si="24"/>
        <v>64500258.100000001</v>
      </c>
      <c r="G85" s="90">
        <f t="shared" si="24"/>
        <v>60.410000000149012</v>
      </c>
    </row>
    <row r="86" spans="1:7" x14ac:dyDescent="0.25">
      <c r="A86" s="36" t="s">
        <v>26</v>
      </c>
      <c r="B86" s="91">
        <v>37199966.340000004</v>
      </c>
      <c r="C86" s="91">
        <v>-4258234.09</v>
      </c>
      <c r="D86" s="92">
        <f t="shared" ref="D86:D92" si="25">B86+C86</f>
        <v>32941732.250000004</v>
      </c>
      <c r="E86" s="91">
        <v>32941732.25</v>
      </c>
      <c r="F86" s="91">
        <v>32941732.25</v>
      </c>
      <c r="G86" s="93">
        <f>D86-E86</f>
        <v>0</v>
      </c>
    </row>
    <row r="87" spans="1:7" x14ac:dyDescent="0.25">
      <c r="A87" s="36" t="s">
        <v>27</v>
      </c>
      <c r="B87" s="91">
        <v>2500000</v>
      </c>
      <c r="C87" s="91">
        <v>1500505.16</v>
      </c>
      <c r="D87" s="92">
        <f t="shared" si="25"/>
        <v>4000505.16</v>
      </c>
      <c r="E87" s="91">
        <v>4000444.75</v>
      </c>
      <c r="F87" s="91">
        <v>4000444.75</v>
      </c>
      <c r="G87" s="93">
        <f t="shared" ref="G87:G92" si="26">D87-E87</f>
        <v>60.410000000149012</v>
      </c>
    </row>
    <row r="88" spans="1:7" x14ac:dyDescent="0.25">
      <c r="A88" s="36" t="s">
        <v>28</v>
      </c>
      <c r="B88" s="91">
        <v>6067824.2699999996</v>
      </c>
      <c r="C88" s="91">
        <v>-616474.39</v>
      </c>
      <c r="D88" s="92">
        <f t="shared" si="25"/>
        <v>5451349.8799999999</v>
      </c>
      <c r="E88" s="91">
        <v>5451349.8799999999</v>
      </c>
      <c r="F88" s="91">
        <v>5451349.8799999999</v>
      </c>
      <c r="G88" s="93">
        <f t="shared" si="26"/>
        <v>0</v>
      </c>
    </row>
    <row r="89" spans="1:7" x14ac:dyDescent="0.25">
      <c r="A89" s="36" t="s">
        <v>29</v>
      </c>
      <c r="B89" s="91">
        <v>7536616.9100000001</v>
      </c>
      <c r="C89" s="91">
        <v>5485145.7800000003</v>
      </c>
      <c r="D89" s="92">
        <f t="shared" si="25"/>
        <v>13021762.690000001</v>
      </c>
      <c r="E89" s="91">
        <v>13021762.689999999</v>
      </c>
      <c r="F89" s="91">
        <v>13021762.689999999</v>
      </c>
      <c r="G89" s="93">
        <f t="shared" si="26"/>
        <v>0</v>
      </c>
    </row>
    <row r="90" spans="1:7" x14ac:dyDescent="0.25">
      <c r="A90" s="36" t="s">
        <v>30</v>
      </c>
      <c r="B90" s="91">
        <v>532563.81999999995</v>
      </c>
      <c r="C90" s="91">
        <v>376614.71</v>
      </c>
      <c r="D90" s="92">
        <f t="shared" si="25"/>
        <v>909178.53</v>
      </c>
      <c r="E90" s="91">
        <v>909178.53</v>
      </c>
      <c r="F90" s="91">
        <v>909178.53</v>
      </c>
      <c r="G90" s="93">
        <f t="shared" si="26"/>
        <v>0</v>
      </c>
    </row>
    <row r="91" spans="1:7" x14ac:dyDescent="0.25">
      <c r="A91" s="36" t="s">
        <v>31</v>
      </c>
      <c r="B91" s="92">
        <v>0</v>
      </c>
      <c r="C91" s="92">
        <v>0</v>
      </c>
      <c r="D91" s="92">
        <f t="shared" si="25"/>
        <v>0</v>
      </c>
      <c r="E91" s="92">
        <v>0</v>
      </c>
      <c r="F91" s="92">
        <v>0</v>
      </c>
      <c r="G91" s="93">
        <f t="shared" si="26"/>
        <v>0</v>
      </c>
    </row>
    <row r="92" spans="1:7" x14ac:dyDescent="0.25">
      <c r="A92" s="36" t="s">
        <v>32</v>
      </c>
      <c r="B92" s="91">
        <v>8772987.0399999991</v>
      </c>
      <c r="C92" s="91">
        <v>-597197.04</v>
      </c>
      <c r="D92" s="92">
        <f t="shared" si="25"/>
        <v>8175789.9999999991</v>
      </c>
      <c r="E92" s="91">
        <v>8175790</v>
      </c>
      <c r="F92" s="91">
        <v>8175790</v>
      </c>
      <c r="G92" s="93">
        <f t="shared" si="26"/>
        <v>0</v>
      </c>
    </row>
    <row r="93" spans="1:7" x14ac:dyDescent="0.25">
      <c r="A93" s="35" t="s">
        <v>33</v>
      </c>
      <c r="B93" s="90">
        <f t="shared" ref="B93:G93" si="27">SUM(B94:B102)</f>
        <v>6704364.6500000004</v>
      </c>
      <c r="C93" s="90">
        <f t="shared" si="27"/>
        <v>8229023.0800000001</v>
      </c>
      <c r="D93" s="90">
        <f t="shared" si="27"/>
        <v>14933387.73</v>
      </c>
      <c r="E93" s="90">
        <f t="shared" si="27"/>
        <v>13532174.989999998</v>
      </c>
      <c r="F93" s="90">
        <f t="shared" si="27"/>
        <v>13532174.989999998</v>
      </c>
      <c r="G93" s="90">
        <f t="shared" si="27"/>
        <v>1401212.7400000002</v>
      </c>
    </row>
    <row r="94" spans="1:7" x14ac:dyDescent="0.25">
      <c r="A94" s="36" t="s">
        <v>34</v>
      </c>
      <c r="B94" s="91">
        <v>639508.30000000005</v>
      </c>
      <c r="C94" s="91">
        <v>1093703.94</v>
      </c>
      <c r="D94" s="92">
        <f t="shared" ref="D94:D102" si="28">B94+C94</f>
        <v>1733212.24</v>
      </c>
      <c r="E94" s="91">
        <v>1061907.6200000001</v>
      </c>
      <c r="F94" s="91">
        <v>1061907.6200000001</v>
      </c>
      <c r="G94" s="93">
        <f>D94-E94</f>
        <v>671304.61999999988</v>
      </c>
    </row>
    <row r="95" spans="1:7" x14ac:dyDescent="0.25">
      <c r="A95" s="36" t="s">
        <v>35</v>
      </c>
      <c r="B95" s="91">
        <v>1564000</v>
      </c>
      <c r="C95" s="91">
        <v>382127.39</v>
      </c>
      <c r="D95" s="92">
        <f t="shared" si="28"/>
        <v>1946127.3900000001</v>
      </c>
      <c r="E95" s="91">
        <v>1946127.39</v>
      </c>
      <c r="F95" s="91">
        <v>1946127.39</v>
      </c>
      <c r="G95" s="93">
        <f t="shared" ref="G95:G102" si="29">D95-E95</f>
        <v>0</v>
      </c>
    </row>
    <row r="96" spans="1:7" x14ac:dyDescent="0.25">
      <c r="A96" s="36" t="s">
        <v>36</v>
      </c>
      <c r="B96" s="92">
        <v>0</v>
      </c>
      <c r="C96" s="92">
        <v>0</v>
      </c>
      <c r="D96" s="92">
        <f t="shared" si="28"/>
        <v>0</v>
      </c>
      <c r="E96" s="92">
        <v>0</v>
      </c>
      <c r="F96" s="92">
        <v>0</v>
      </c>
      <c r="G96" s="93">
        <f t="shared" si="29"/>
        <v>0</v>
      </c>
    </row>
    <row r="97" spans="1:7" x14ac:dyDescent="0.25">
      <c r="A97" s="36" t="s">
        <v>37</v>
      </c>
      <c r="B97" s="91">
        <v>592878.65</v>
      </c>
      <c r="C97" s="91">
        <v>-171610.23</v>
      </c>
      <c r="D97" s="92">
        <f t="shared" si="28"/>
        <v>421268.42000000004</v>
      </c>
      <c r="E97" s="91">
        <v>421268.42</v>
      </c>
      <c r="F97" s="91">
        <v>421268.42</v>
      </c>
      <c r="G97" s="93">
        <f t="shared" si="29"/>
        <v>0</v>
      </c>
    </row>
    <row r="98" spans="1:7" x14ac:dyDescent="0.25">
      <c r="A98" s="38" t="s">
        <v>38</v>
      </c>
      <c r="B98" s="91">
        <v>157709.31</v>
      </c>
      <c r="C98" s="91">
        <v>141974.04999999999</v>
      </c>
      <c r="D98" s="92">
        <f t="shared" si="28"/>
        <v>299683.36</v>
      </c>
      <c r="E98" s="91">
        <v>299683.36</v>
      </c>
      <c r="F98" s="91">
        <v>299683.36</v>
      </c>
      <c r="G98" s="93">
        <f t="shared" si="29"/>
        <v>0</v>
      </c>
    </row>
    <row r="99" spans="1:7" x14ac:dyDescent="0.25">
      <c r="A99" s="36" t="s">
        <v>39</v>
      </c>
      <c r="B99" s="91">
        <v>1958702.2</v>
      </c>
      <c r="C99" s="91">
        <v>1616370.38</v>
      </c>
      <c r="D99" s="92">
        <f t="shared" si="28"/>
        <v>3575072.58</v>
      </c>
      <c r="E99" s="91">
        <v>3573072.58</v>
      </c>
      <c r="F99" s="91">
        <v>3573072.58</v>
      </c>
      <c r="G99" s="93">
        <f t="shared" si="29"/>
        <v>2000</v>
      </c>
    </row>
    <row r="100" spans="1:7" x14ac:dyDescent="0.25">
      <c r="A100" s="36" t="s">
        <v>40</v>
      </c>
      <c r="B100" s="91">
        <v>219999.76</v>
      </c>
      <c r="C100" s="91">
        <v>2262317.85</v>
      </c>
      <c r="D100" s="92">
        <f t="shared" si="28"/>
        <v>2482317.6100000003</v>
      </c>
      <c r="E100" s="91">
        <v>1754409.49</v>
      </c>
      <c r="F100" s="91">
        <v>1754409.49</v>
      </c>
      <c r="G100" s="93">
        <f t="shared" si="29"/>
        <v>727908.12000000034</v>
      </c>
    </row>
    <row r="101" spans="1:7" x14ac:dyDescent="0.25">
      <c r="A101" s="36" t="s">
        <v>41</v>
      </c>
      <c r="B101" s="91">
        <v>2162.16</v>
      </c>
      <c r="C101" s="91">
        <v>-2162.16</v>
      </c>
      <c r="D101" s="92">
        <f t="shared" si="28"/>
        <v>0</v>
      </c>
      <c r="E101" s="91">
        <v>0</v>
      </c>
      <c r="F101" s="91">
        <v>0</v>
      </c>
      <c r="G101" s="93">
        <f t="shared" si="29"/>
        <v>0</v>
      </c>
    </row>
    <row r="102" spans="1:7" x14ac:dyDescent="0.25">
      <c r="A102" s="36" t="s">
        <v>42</v>
      </c>
      <c r="B102" s="91">
        <v>1569404.27</v>
      </c>
      <c r="C102" s="91">
        <v>2906301.86</v>
      </c>
      <c r="D102" s="92">
        <f t="shared" si="28"/>
        <v>4475706.13</v>
      </c>
      <c r="E102" s="91">
        <v>4475706.13</v>
      </c>
      <c r="F102" s="91">
        <v>4475706.13</v>
      </c>
      <c r="G102" s="93">
        <f t="shared" si="29"/>
        <v>0</v>
      </c>
    </row>
    <row r="103" spans="1:7" x14ac:dyDescent="0.25">
      <c r="A103" s="35" t="s">
        <v>43</v>
      </c>
      <c r="B103" s="90">
        <f>SUM(B104:B112)</f>
        <v>9767969.9399999995</v>
      </c>
      <c r="C103" s="90">
        <f>SUM(C104:C112)</f>
        <v>2452272.2100000004</v>
      </c>
      <c r="D103" s="90">
        <v>0</v>
      </c>
      <c r="E103" s="90">
        <f>SUM(E104:E112)</f>
        <v>12052023.84</v>
      </c>
      <c r="F103" s="90">
        <f>SUM(F104:F112)</f>
        <v>12004577.84</v>
      </c>
      <c r="G103" s="90">
        <f>SUM(G104:G112)</f>
        <v>168218.30999999971</v>
      </c>
    </row>
    <row r="104" spans="1:7" x14ac:dyDescent="0.25">
      <c r="A104" s="36" t="s">
        <v>44</v>
      </c>
      <c r="B104" s="91">
        <v>409738.97</v>
      </c>
      <c r="C104" s="91">
        <v>239183.09</v>
      </c>
      <c r="D104" s="92">
        <f t="shared" ref="D104:D112" si="30">B104+C104</f>
        <v>648922.05999999994</v>
      </c>
      <c r="E104" s="91">
        <v>648922.06000000006</v>
      </c>
      <c r="F104" s="91">
        <v>601476.06000000006</v>
      </c>
      <c r="G104" s="93">
        <f>D104-E104</f>
        <v>0</v>
      </c>
    </row>
    <row r="105" spans="1:7" x14ac:dyDescent="0.25">
      <c r="A105" s="36" t="s">
        <v>45</v>
      </c>
      <c r="B105" s="91">
        <v>201621.62</v>
      </c>
      <c r="C105" s="91">
        <v>1892585.74</v>
      </c>
      <c r="D105" s="92">
        <f t="shared" si="30"/>
        <v>2094207.3599999999</v>
      </c>
      <c r="E105" s="91">
        <v>2094207.36</v>
      </c>
      <c r="F105" s="91">
        <v>2094207.36</v>
      </c>
      <c r="G105" s="93">
        <f t="shared" ref="G105:G112" si="31">D105-E105</f>
        <v>0</v>
      </c>
    </row>
    <row r="106" spans="1:7" x14ac:dyDescent="0.25">
      <c r="A106" s="36" t="s">
        <v>46</v>
      </c>
      <c r="B106" s="91">
        <v>135186.9</v>
      </c>
      <c r="C106" s="91">
        <v>109683.68</v>
      </c>
      <c r="D106" s="92">
        <f t="shared" si="30"/>
        <v>244870.58</v>
      </c>
      <c r="E106" s="91">
        <v>244870.47</v>
      </c>
      <c r="F106" s="91">
        <v>244870.47</v>
      </c>
      <c r="G106" s="93">
        <f t="shared" si="31"/>
        <v>0.10999999998603016</v>
      </c>
    </row>
    <row r="107" spans="1:7" x14ac:dyDescent="0.25">
      <c r="A107" s="36" t="s">
        <v>47</v>
      </c>
      <c r="B107" s="91">
        <v>818556.26</v>
      </c>
      <c r="C107" s="91">
        <v>-14600.59</v>
      </c>
      <c r="D107" s="92">
        <f t="shared" si="30"/>
        <v>803955.67</v>
      </c>
      <c r="E107" s="91">
        <v>803955.67</v>
      </c>
      <c r="F107" s="91">
        <v>803955.67</v>
      </c>
      <c r="G107" s="93">
        <f t="shared" si="31"/>
        <v>0</v>
      </c>
    </row>
    <row r="108" spans="1:7" x14ac:dyDescent="0.25">
      <c r="A108" s="36" t="s">
        <v>48</v>
      </c>
      <c r="B108" s="91">
        <v>5143924.24</v>
      </c>
      <c r="C108" s="91">
        <v>-2595653.21</v>
      </c>
      <c r="D108" s="92">
        <f t="shared" si="30"/>
        <v>2548271.0300000003</v>
      </c>
      <c r="E108" s="91">
        <v>2548271.0299999998</v>
      </c>
      <c r="F108" s="91">
        <v>2548271.0299999998</v>
      </c>
      <c r="G108" s="93">
        <f t="shared" si="31"/>
        <v>0</v>
      </c>
    </row>
    <row r="109" spans="1:7" x14ac:dyDescent="0.25">
      <c r="A109" s="36" t="s">
        <v>49</v>
      </c>
      <c r="B109" s="91">
        <v>1747.02</v>
      </c>
      <c r="C109" s="91">
        <v>-1747.02</v>
      </c>
      <c r="D109" s="92">
        <f t="shared" si="30"/>
        <v>0</v>
      </c>
      <c r="E109" s="91">
        <v>0</v>
      </c>
      <c r="F109" s="91">
        <v>0</v>
      </c>
      <c r="G109" s="93">
        <f t="shared" si="31"/>
        <v>0</v>
      </c>
    </row>
    <row r="110" spans="1:7" x14ac:dyDescent="0.25">
      <c r="A110" s="36" t="s">
        <v>50</v>
      </c>
      <c r="B110" s="91">
        <v>55135.08</v>
      </c>
      <c r="C110" s="91">
        <v>-44886.3</v>
      </c>
      <c r="D110" s="92">
        <f t="shared" si="30"/>
        <v>10248.779999999999</v>
      </c>
      <c r="E110" s="91">
        <v>10248.780000000001</v>
      </c>
      <c r="F110" s="91">
        <v>10248.780000000001</v>
      </c>
      <c r="G110" s="93">
        <f t="shared" si="31"/>
        <v>0</v>
      </c>
    </row>
    <row r="111" spans="1:7" x14ac:dyDescent="0.25">
      <c r="A111" s="36" t="s">
        <v>51</v>
      </c>
      <c r="B111" s="91">
        <v>22758.68</v>
      </c>
      <c r="C111" s="91">
        <v>1759473.09</v>
      </c>
      <c r="D111" s="92">
        <f t="shared" si="30"/>
        <v>1782231.77</v>
      </c>
      <c r="E111" s="91">
        <v>1782231.77</v>
      </c>
      <c r="F111" s="91">
        <v>1782231.77</v>
      </c>
      <c r="G111" s="93">
        <f t="shared" si="31"/>
        <v>0</v>
      </c>
    </row>
    <row r="112" spans="1:7" x14ac:dyDescent="0.25">
      <c r="A112" s="36" t="s">
        <v>52</v>
      </c>
      <c r="B112" s="91">
        <v>2979301.17</v>
      </c>
      <c r="C112" s="91">
        <v>1108233.73</v>
      </c>
      <c r="D112" s="92">
        <f t="shared" si="30"/>
        <v>4087534.9</v>
      </c>
      <c r="E112" s="91">
        <v>3919316.7</v>
      </c>
      <c r="F112" s="91">
        <v>3919316.7</v>
      </c>
      <c r="G112" s="93">
        <f t="shared" si="31"/>
        <v>168218.19999999972</v>
      </c>
    </row>
    <row r="113" spans="1:7" x14ac:dyDescent="0.25">
      <c r="A113" s="35" t="s">
        <v>53</v>
      </c>
      <c r="B113" s="90">
        <f t="shared" ref="B113:G113" si="32">SUM(B114:B122)</f>
        <v>12463868.050000001</v>
      </c>
      <c r="C113" s="90">
        <f t="shared" si="32"/>
        <v>25311976.129999999</v>
      </c>
      <c r="D113" s="90">
        <f t="shared" si="32"/>
        <v>37775844.18</v>
      </c>
      <c r="E113" s="90">
        <f t="shared" si="32"/>
        <v>23270904.690000001</v>
      </c>
      <c r="F113" s="90">
        <f t="shared" si="32"/>
        <v>23270904.690000001</v>
      </c>
      <c r="G113" s="90">
        <f t="shared" si="32"/>
        <v>14504939.489999998</v>
      </c>
    </row>
    <row r="114" spans="1:7" x14ac:dyDescent="0.25">
      <c r="A114" s="36" t="s">
        <v>54</v>
      </c>
      <c r="B114" s="92">
        <v>0</v>
      </c>
      <c r="C114" s="92">
        <v>0</v>
      </c>
      <c r="D114" s="92">
        <f t="shared" ref="D114:D122" si="33">B114+C114</f>
        <v>0</v>
      </c>
      <c r="E114" s="92">
        <v>0</v>
      </c>
      <c r="F114" s="92">
        <v>0</v>
      </c>
      <c r="G114" s="93">
        <f>D114-E114</f>
        <v>0</v>
      </c>
    </row>
    <row r="115" spans="1:7" x14ac:dyDescent="0.25">
      <c r="A115" s="36" t="s">
        <v>55</v>
      </c>
      <c r="B115" s="92">
        <v>0</v>
      </c>
      <c r="C115" s="92">
        <v>0</v>
      </c>
      <c r="D115" s="92">
        <f t="shared" si="33"/>
        <v>0</v>
      </c>
      <c r="E115" s="92">
        <v>0</v>
      </c>
      <c r="F115" s="92">
        <v>0</v>
      </c>
      <c r="G115" s="93">
        <f t="shared" ref="G115:G122" si="34">D115-E115</f>
        <v>0</v>
      </c>
    </row>
    <row r="116" spans="1:7" x14ac:dyDescent="0.25">
      <c r="A116" s="36" t="s">
        <v>56</v>
      </c>
      <c r="B116" s="92">
        <v>0</v>
      </c>
      <c r="C116" s="92">
        <v>0</v>
      </c>
      <c r="D116" s="92">
        <f t="shared" si="33"/>
        <v>0</v>
      </c>
      <c r="E116" s="92">
        <v>0</v>
      </c>
      <c r="F116" s="92">
        <v>0</v>
      </c>
      <c r="G116" s="93">
        <f t="shared" si="34"/>
        <v>0</v>
      </c>
    </row>
    <row r="117" spans="1:7" x14ac:dyDescent="0.25">
      <c r="A117" s="36" t="s">
        <v>57</v>
      </c>
      <c r="B117" s="91">
        <v>12463868.050000001</v>
      </c>
      <c r="C117" s="91">
        <v>25311976.129999999</v>
      </c>
      <c r="D117" s="92">
        <f t="shared" si="33"/>
        <v>37775844.18</v>
      </c>
      <c r="E117" s="91">
        <v>23270904.690000001</v>
      </c>
      <c r="F117" s="91">
        <v>23270904.690000001</v>
      </c>
      <c r="G117" s="93">
        <f t="shared" si="34"/>
        <v>14504939.489999998</v>
      </c>
    </row>
    <row r="118" spans="1:7" x14ac:dyDescent="0.25">
      <c r="A118" s="36" t="s">
        <v>58</v>
      </c>
      <c r="B118" s="92">
        <v>0</v>
      </c>
      <c r="C118" s="92">
        <v>0</v>
      </c>
      <c r="D118" s="92">
        <f t="shared" si="33"/>
        <v>0</v>
      </c>
      <c r="E118" s="92">
        <v>0</v>
      </c>
      <c r="F118" s="92">
        <v>0</v>
      </c>
      <c r="G118" s="93">
        <f t="shared" si="34"/>
        <v>0</v>
      </c>
    </row>
    <row r="119" spans="1:7" x14ac:dyDescent="0.25">
      <c r="A119" s="36" t="s">
        <v>59</v>
      </c>
      <c r="B119" s="92">
        <v>0</v>
      </c>
      <c r="C119" s="92">
        <v>0</v>
      </c>
      <c r="D119" s="92">
        <f t="shared" si="33"/>
        <v>0</v>
      </c>
      <c r="E119" s="92">
        <v>0</v>
      </c>
      <c r="F119" s="92">
        <v>0</v>
      </c>
      <c r="G119" s="93">
        <f t="shared" si="34"/>
        <v>0</v>
      </c>
    </row>
    <row r="120" spans="1:7" x14ac:dyDescent="0.25">
      <c r="A120" s="36" t="s">
        <v>60</v>
      </c>
      <c r="B120" s="92">
        <v>0</v>
      </c>
      <c r="C120" s="92">
        <v>0</v>
      </c>
      <c r="D120" s="92">
        <f t="shared" si="33"/>
        <v>0</v>
      </c>
      <c r="E120" s="92">
        <v>0</v>
      </c>
      <c r="F120" s="92">
        <v>0</v>
      </c>
      <c r="G120" s="93">
        <f t="shared" si="34"/>
        <v>0</v>
      </c>
    </row>
    <row r="121" spans="1:7" x14ac:dyDescent="0.25">
      <c r="A121" s="36" t="s">
        <v>61</v>
      </c>
      <c r="B121" s="92">
        <v>0</v>
      </c>
      <c r="C121" s="92">
        <v>0</v>
      </c>
      <c r="D121" s="92">
        <f t="shared" si="33"/>
        <v>0</v>
      </c>
      <c r="E121" s="92">
        <v>0</v>
      </c>
      <c r="F121" s="92">
        <v>0</v>
      </c>
      <c r="G121" s="93">
        <f t="shared" si="34"/>
        <v>0</v>
      </c>
    </row>
    <row r="122" spans="1:7" x14ac:dyDescent="0.25">
      <c r="A122" s="36" t="s">
        <v>62</v>
      </c>
      <c r="B122" s="92">
        <v>0</v>
      </c>
      <c r="C122" s="92">
        <v>0</v>
      </c>
      <c r="D122" s="92">
        <f t="shared" si="33"/>
        <v>0</v>
      </c>
      <c r="E122" s="92">
        <v>0</v>
      </c>
      <c r="F122" s="92">
        <v>0</v>
      </c>
      <c r="G122" s="93">
        <f t="shared" si="34"/>
        <v>0</v>
      </c>
    </row>
    <row r="123" spans="1:7" x14ac:dyDescent="0.25">
      <c r="A123" s="35" t="s">
        <v>63</v>
      </c>
      <c r="B123" s="90">
        <f t="shared" ref="B123:G123" si="35">SUM(B124:B132)</f>
        <v>283495.15999999997</v>
      </c>
      <c r="C123" s="90">
        <f t="shared" si="35"/>
        <v>3263118.9699999997</v>
      </c>
      <c r="D123" s="90">
        <f t="shared" si="35"/>
        <v>3546614.1300000004</v>
      </c>
      <c r="E123" s="90">
        <f t="shared" si="35"/>
        <v>3397085.89</v>
      </c>
      <c r="F123" s="90">
        <f t="shared" si="35"/>
        <v>3397085.89</v>
      </c>
      <c r="G123" s="90">
        <f t="shared" si="35"/>
        <v>149528.23999999996</v>
      </c>
    </row>
    <row r="124" spans="1:7" x14ac:dyDescent="0.25">
      <c r="A124" s="36" t="s">
        <v>64</v>
      </c>
      <c r="B124" s="91">
        <v>133298.35999999999</v>
      </c>
      <c r="C124" s="91">
        <v>555362.76</v>
      </c>
      <c r="D124" s="92">
        <f t="shared" ref="D124:D132" si="36">B124+C124</f>
        <v>688661.12</v>
      </c>
      <c r="E124" s="91">
        <v>684132.88</v>
      </c>
      <c r="F124" s="91">
        <v>684132.88</v>
      </c>
      <c r="G124" s="93">
        <f>D124-E124</f>
        <v>4528.2399999999907</v>
      </c>
    </row>
    <row r="125" spans="1:7" x14ac:dyDescent="0.25">
      <c r="A125" s="36" t="s">
        <v>65</v>
      </c>
      <c r="B125" s="91">
        <v>0</v>
      </c>
      <c r="C125" s="91">
        <v>765477.04</v>
      </c>
      <c r="D125" s="92">
        <f t="shared" si="36"/>
        <v>765477.04</v>
      </c>
      <c r="E125" s="91">
        <v>765477.04</v>
      </c>
      <c r="F125" s="91">
        <v>765477.04</v>
      </c>
      <c r="G125" s="93">
        <f t="shared" ref="G125:G132" si="37">D125-E125</f>
        <v>0</v>
      </c>
    </row>
    <row r="126" spans="1:7" x14ac:dyDescent="0.25">
      <c r="A126" s="36" t="s">
        <v>66</v>
      </c>
      <c r="B126" s="91">
        <v>0</v>
      </c>
      <c r="C126" s="91">
        <v>344807.6</v>
      </c>
      <c r="D126" s="92">
        <f t="shared" si="36"/>
        <v>344807.6</v>
      </c>
      <c r="E126" s="91">
        <v>229807.6</v>
      </c>
      <c r="F126" s="91">
        <v>229807.6</v>
      </c>
      <c r="G126" s="93">
        <f t="shared" si="37"/>
        <v>114999.99999999997</v>
      </c>
    </row>
    <row r="127" spans="1:7" x14ac:dyDescent="0.25">
      <c r="A127" s="36" t="s">
        <v>67</v>
      </c>
      <c r="B127" s="91">
        <v>0</v>
      </c>
      <c r="C127" s="91">
        <v>1440000</v>
      </c>
      <c r="D127" s="92">
        <f t="shared" si="36"/>
        <v>1440000</v>
      </c>
      <c r="E127" s="91">
        <v>1440000</v>
      </c>
      <c r="F127" s="91">
        <v>1440000</v>
      </c>
      <c r="G127" s="93">
        <f t="shared" si="37"/>
        <v>0</v>
      </c>
    </row>
    <row r="128" spans="1:7" x14ac:dyDescent="0.25">
      <c r="A128" s="36" t="s">
        <v>68</v>
      </c>
      <c r="B128" s="92">
        <v>0</v>
      </c>
      <c r="C128" s="92">
        <v>0</v>
      </c>
      <c r="D128" s="92">
        <f t="shared" si="36"/>
        <v>0</v>
      </c>
      <c r="E128" s="92">
        <v>0</v>
      </c>
      <c r="F128" s="92">
        <v>0</v>
      </c>
      <c r="G128" s="93">
        <f t="shared" si="37"/>
        <v>0</v>
      </c>
    </row>
    <row r="129" spans="1:7" x14ac:dyDescent="0.25">
      <c r="A129" s="36" t="s">
        <v>69</v>
      </c>
      <c r="B129" s="91">
        <v>150196.79999999999</v>
      </c>
      <c r="C129" s="91">
        <v>157471.57</v>
      </c>
      <c r="D129" s="92">
        <f t="shared" si="36"/>
        <v>307668.37</v>
      </c>
      <c r="E129" s="91">
        <v>277668.37</v>
      </c>
      <c r="F129" s="91">
        <v>277668.37</v>
      </c>
      <c r="G129" s="93">
        <f t="shared" si="37"/>
        <v>30000</v>
      </c>
    </row>
    <row r="130" spans="1:7" x14ac:dyDescent="0.25">
      <c r="A130" s="36" t="s">
        <v>70</v>
      </c>
      <c r="B130" s="92">
        <v>0</v>
      </c>
      <c r="C130" s="92">
        <v>0</v>
      </c>
      <c r="D130" s="92">
        <f t="shared" si="36"/>
        <v>0</v>
      </c>
      <c r="E130" s="92">
        <v>0</v>
      </c>
      <c r="F130" s="92">
        <v>0</v>
      </c>
      <c r="G130" s="93">
        <f t="shared" si="37"/>
        <v>0</v>
      </c>
    </row>
    <row r="131" spans="1:7" x14ac:dyDescent="0.25">
      <c r="A131" s="36" t="s">
        <v>71</v>
      </c>
      <c r="B131" s="92">
        <v>0</v>
      </c>
      <c r="C131" s="92">
        <v>0</v>
      </c>
      <c r="D131" s="92">
        <f t="shared" si="36"/>
        <v>0</v>
      </c>
      <c r="E131" s="92">
        <v>0</v>
      </c>
      <c r="F131" s="92">
        <v>0</v>
      </c>
      <c r="G131" s="93">
        <f t="shared" si="37"/>
        <v>0</v>
      </c>
    </row>
    <row r="132" spans="1:7" x14ac:dyDescent="0.25">
      <c r="A132" s="36" t="s">
        <v>72</v>
      </c>
      <c r="B132" s="92">
        <v>0</v>
      </c>
      <c r="C132" s="92">
        <v>0</v>
      </c>
      <c r="D132" s="92">
        <f t="shared" si="36"/>
        <v>0</v>
      </c>
      <c r="E132" s="92">
        <v>0</v>
      </c>
      <c r="F132" s="92">
        <v>0</v>
      </c>
      <c r="G132" s="93">
        <f t="shared" si="37"/>
        <v>0</v>
      </c>
    </row>
    <row r="133" spans="1:7" x14ac:dyDescent="0.25">
      <c r="A133" s="35" t="s">
        <v>73</v>
      </c>
      <c r="B133" s="90">
        <f t="shared" ref="B133:G133" si="38">SUM(B134:B136)</f>
        <v>21234806.219999999</v>
      </c>
      <c r="C133" s="90">
        <f t="shared" si="38"/>
        <v>312502864.77999997</v>
      </c>
      <c r="D133" s="90">
        <f t="shared" si="38"/>
        <v>333737671</v>
      </c>
      <c r="E133" s="90">
        <f t="shared" si="38"/>
        <v>157795337.14000002</v>
      </c>
      <c r="F133" s="90">
        <f t="shared" si="38"/>
        <v>157795337.14000002</v>
      </c>
      <c r="G133" s="90">
        <f t="shared" si="38"/>
        <v>175942333.85999998</v>
      </c>
    </row>
    <row r="134" spans="1:7" x14ac:dyDescent="0.25">
      <c r="A134" s="36" t="s">
        <v>74</v>
      </c>
      <c r="B134" s="91">
        <v>21234806.219999999</v>
      </c>
      <c r="C134" s="91">
        <v>312102864.77999997</v>
      </c>
      <c r="D134" s="92">
        <f t="shared" ref="D134:D136" si="39">B134+C134</f>
        <v>333337671</v>
      </c>
      <c r="E134" s="91">
        <v>157446660.31</v>
      </c>
      <c r="F134" s="91">
        <v>157446660.31</v>
      </c>
      <c r="G134" s="93">
        <f>D134-E134</f>
        <v>175891010.69</v>
      </c>
    </row>
    <row r="135" spans="1:7" x14ac:dyDescent="0.25">
      <c r="A135" s="36" t="s">
        <v>75</v>
      </c>
      <c r="B135" s="92">
        <v>0</v>
      </c>
      <c r="C135" s="92">
        <v>0</v>
      </c>
      <c r="D135" s="92">
        <f t="shared" si="39"/>
        <v>0</v>
      </c>
      <c r="E135" s="92">
        <v>0</v>
      </c>
      <c r="F135" s="92">
        <v>0</v>
      </c>
      <c r="G135" s="93">
        <f t="shared" ref="G135:G136" si="40">D135-E135</f>
        <v>0</v>
      </c>
    </row>
    <row r="136" spans="1:7" x14ac:dyDescent="0.25">
      <c r="A136" s="36" t="s">
        <v>76</v>
      </c>
      <c r="B136" s="91">
        <v>0</v>
      </c>
      <c r="C136" s="91">
        <v>400000</v>
      </c>
      <c r="D136" s="92">
        <f t="shared" si="39"/>
        <v>400000</v>
      </c>
      <c r="E136" s="91">
        <v>348676.83</v>
      </c>
      <c r="F136" s="91">
        <v>348676.83</v>
      </c>
      <c r="G136" s="93">
        <f t="shared" si="40"/>
        <v>51323.169999999984</v>
      </c>
    </row>
    <row r="137" spans="1:7" x14ac:dyDescent="0.25">
      <c r="A137" s="35" t="s">
        <v>77</v>
      </c>
      <c r="B137" s="90">
        <f t="shared" ref="B137:G137" si="41">SUM(B138:B142,B144:B145)</f>
        <v>191185.8</v>
      </c>
      <c r="C137" s="90">
        <f t="shared" si="41"/>
        <v>6052158.7199999997</v>
      </c>
      <c r="D137" s="90">
        <f t="shared" si="41"/>
        <v>6243344.5199999996</v>
      </c>
      <c r="E137" s="90">
        <f t="shared" si="41"/>
        <v>0</v>
      </c>
      <c r="F137" s="90">
        <f t="shared" si="41"/>
        <v>0</v>
      </c>
      <c r="G137" s="90">
        <f t="shared" si="41"/>
        <v>6243344.5199999996</v>
      </c>
    </row>
    <row r="138" spans="1:7" x14ac:dyDescent="0.25">
      <c r="A138" s="36" t="s">
        <v>78</v>
      </c>
      <c r="B138" s="92">
        <v>0</v>
      </c>
      <c r="C138" s="92">
        <v>0</v>
      </c>
      <c r="D138" s="92">
        <f t="shared" ref="D138:D145" si="42">B138+C138</f>
        <v>0</v>
      </c>
      <c r="E138" s="92">
        <v>0</v>
      </c>
      <c r="F138" s="92">
        <v>0</v>
      </c>
      <c r="G138" s="93">
        <f>D138-E138</f>
        <v>0</v>
      </c>
    </row>
    <row r="139" spans="1:7" x14ac:dyDescent="0.25">
      <c r="A139" s="36" t="s">
        <v>79</v>
      </c>
      <c r="B139" s="92">
        <v>0</v>
      </c>
      <c r="C139" s="92">
        <v>0</v>
      </c>
      <c r="D139" s="92">
        <f t="shared" si="42"/>
        <v>0</v>
      </c>
      <c r="E139" s="92">
        <v>0</v>
      </c>
      <c r="F139" s="92">
        <v>0</v>
      </c>
      <c r="G139" s="93">
        <f t="shared" ref="G139:G145" si="43">D139-E139</f>
        <v>0</v>
      </c>
    </row>
    <row r="140" spans="1:7" x14ac:dyDescent="0.25">
      <c r="A140" s="36" t="s">
        <v>80</v>
      </c>
      <c r="B140" s="92">
        <v>0</v>
      </c>
      <c r="C140" s="92">
        <v>0</v>
      </c>
      <c r="D140" s="92">
        <f t="shared" si="42"/>
        <v>0</v>
      </c>
      <c r="E140" s="92">
        <v>0</v>
      </c>
      <c r="F140" s="92">
        <v>0</v>
      </c>
      <c r="G140" s="93">
        <f t="shared" si="43"/>
        <v>0</v>
      </c>
    </row>
    <row r="141" spans="1:7" x14ac:dyDescent="0.25">
      <c r="A141" s="36" t="s">
        <v>81</v>
      </c>
      <c r="B141" s="92">
        <v>0</v>
      </c>
      <c r="C141" s="92">
        <v>0</v>
      </c>
      <c r="D141" s="92">
        <f t="shared" si="42"/>
        <v>0</v>
      </c>
      <c r="E141" s="92">
        <v>0</v>
      </c>
      <c r="F141" s="92">
        <v>0</v>
      </c>
      <c r="G141" s="93">
        <f t="shared" si="43"/>
        <v>0</v>
      </c>
    </row>
    <row r="142" spans="1:7" x14ac:dyDescent="0.25">
      <c r="A142" s="36" t="s">
        <v>82</v>
      </c>
      <c r="B142" s="92">
        <v>0</v>
      </c>
      <c r="C142" s="92">
        <v>0</v>
      </c>
      <c r="D142" s="92">
        <f t="shared" si="42"/>
        <v>0</v>
      </c>
      <c r="E142" s="92">
        <v>0</v>
      </c>
      <c r="F142" s="92">
        <v>0</v>
      </c>
      <c r="G142" s="93">
        <f t="shared" si="43"/>
        <v>0</v>
      </c>
    </row>
    <row r="143" spans="1:7" x14ac:dyDescent="0.25">
      <c r="A143" s="36" t="s">
        <v>83</v>
      </c>
      <c r="B143" s="92">
        <v>0</v>
      </c>
      <c r="C143" s="92">
        <v>0</v>
      </c>
      <c r="D143" s="92">
        <f t="shared" si="42"/>
        <v>0</v>
      </c>
      <c r="E143" s="92">
        <v>0</v>
      </c>
      <c r="F143" s="92">
        <v>0</v>
      </c>
      <c r="G143" s="93">
        <f t="shared" si="43"/>
        <v>0</v>
      </c>
    </row>
    <row r="144" spans="1:7" x14ac:dyDescent="0.25">
      <c r="A144" s="36" t="s">
        <v>84</v>
      </c>
      <c r="B144" s="92">
        <v>0</v>
      </c>
      <c r="C144" s="92">
        <v>0</v>
      </c>
      <c r="D144" s="92">
        <f t="shared" si="42"/>
        <v>0</v>
      </c>
      <c r="E144" s="92">
        <v>0</v>
      </c>
      <c r="F144" s="92">
        <v>0</v>
      </c>
      <c r="G144" s="93">
        <f t="shared" si="43"/>
        <v>0</v>
      </c>
    </row>
    <row r="145" spans="1:7" x14ac:dyDescent="0.25">
      <c r="A145" s="36" t="s">
        <v>85</v>
      </c>
      <c r="B145" s="91">
        <v>191185.8</v>
      </c>
      <c r="C145" s="91">
        <v>6052158.7199999997</v>
      </c>
      <c r="D145" s="92">
        <f t="shared" si="42"/>
        <v>6243344.5199999996</v>
      </c>
      <c r="E145" s="91">
        <v>0</v>
      </c>
      <c r="F145" s="91">
        <v>0</v>
      </c>
      <c r="G145" s="93">
        <f t="shared" si="43"/>
        <v>6243344.5199999996</v>
      </c>
    </row>
    <row r="146" spans="1:7" x14ac:dyDescent="0.25">
      <c r="A146" s="35" t="s">
        <v>86</v>
      </c>
      <c r="B146" s="90">
        <f t="shared" ref="B146:G146" si="44">SUM(B147:B149)</f>
        <v>13380000</v>
      </c>
      <c r="C146" s="90">
        <f t="shared" si="44"/>
        <v>209977886.86000001</v>
      </c>
      <c r="D146" s="90">
        <f t="shared" si="44"/>
        <v>223357886.86000001</v>
      </c>
      <c r="E146" s="90">
        <f t="shared" si="44"/>
        <v>202574016.44</v>
      </c>
      <c r="F146" s="90">
        <f t="shared" si="44"/>
        <v>202574016.44</v>
      </c>
      <c r="G146" s="90">
        <f t="shared" si="44"/>
        <v>20783870.420000017</v>
      </c>
    </row>
    <row r="147" spans="1:7" x14ac:dyDescent="0.25">
      <c r="A147" s="36" t="s">
        <v>87</v>
      </c>
      <c r="B147" s="92">
        <v>0</v>
      </c>
      <c r="C147" s="92">
        <v>0</v>
      </c>
      <c r="D147" s="92">
        <f t="shared" ref="D147:D149" si="45">B147+C147</f>
        <v>0</v>
      </c>
      <c r="E147" s="92">
        <v>0</v>
      </c>
      <c r="F147" s="92">
        <v>0</v>
      </c>
      <c r="G147" s="93">
        <f>D147-E147</f>
        <v>0</v>
      </c>
    </row>
    <row r="148" spans="1:7" x14ac:dyDescent="0.25">
      <c r="A148" s="36" t="s">
        <v>88</v>
      </c>
      <c r="B148" s="92">
        <v>0</v>
      </c>
      <c r="C148" s="92">
        <v>0</v>
      </c>
      <c r="D148" s="92">
        <f t="shared" si="45"/>
        <v>0</v>
      </c>
      <c r="E148" s="92">
        <v>0</v>
      </c>
      <c r="F148" s="92">
        <v>0</v>
      </c>
      <c r="G148" s="93">
        <f t="shared" ref="G148:G149" si="46">D148-E148</f>
        <v>0</v>
      </c>
    </row>
    <row r="149" spans="1:7" x14ac:dyDescent="0.25">
      <c r="A149" s="36" t="s">
        <v>89</v>
      </c>
      <c r="B149" s="91">
        <v>13380000</v>
      </c>
      <c r="C149" s="91">
        <v>209977886.86000001</v>
      </c>
      <c r="D149" s="92">
        <f t="shared" si="45"/>
        <v>223357886.86000001</v>
      </c>
      <c r="E149" s="91">
        <v>202574016.44</v>
      </c>
      <c r="F149" s="91">
        <v>202574016.44</v>
      </c>
      <c r="G149" s="93">
        <f t="shared" si="46"/>
        <v>20783870.420000017</v>
      </c>
    </row>
    <row r="150" spans="1:7" x14ac:dyDescent="0.25">
      <c r="A150" s="35" t="s">
        <v>90</v>
      </c>
      <c r="B150" s="90">
        <f t="shared" ref="B150:G150" si="47">SUM(B151:B157)</f>
        <v>0</v>
      </c>
      <c r="C150" s="90">
        <f t="shared" si="47"/>
        <v>0</v>
      </c>
      <c r="D150" s="90">
        <f t="shared" si="47"/>
        <v>0</v>
      </c>
      <c r="E150" s="90">
        <f t="shared" si="47"/>
        <v>0</v>
      </c>
      <c r="F150" s="90">
        <f t="shared" si="47"/>
        <v>0</v>
      </c>
      <c r="G150" s="90">
        <f t="shared" si="47"/>
        <v>0</v>
      </c>
    </row>
    <row r="151" spans="1:7" x14ac:dyDescent="0.25">
      <c r="A151" s="36" t="s">
        <v>91</v>
      </c>
      <c r="B151" s="93">
        <v>0</v>
      </c>
      <c r="C151" s="93">
        <v>0</v>
      </c>
      <c r="D151" s="93">
        <v>0</v>
      </c>
      <c r="E151" s="93">
        <v>0</v>
      </c>
      <c r="F151" s="93">
        <v>0</v>
      </c>
      <c r="G151" s="93">
        <f>D151-E151</f>
        <v>0</v>
      </c>
    </row>
    <row r="152" spans="1:7" x14ac:dyDescent="0.25">
      <c r="A152" s="36" t="s">
        <v>92</v>
      </c>
      <c r="B152" s="93">
        <v>0</v>
      </c>
      <c r="C152" s="93">
        <v>0</v>
      </c>
      <c r="D152" s="93">
        <v>0</v>
      </c>
      <c r="E152" s="93">
        <v>0</v>
      </c>
      <c r="F152" s="93">
        <v>0</v>
      </c>
      <c r="G152" s="93">
        <f t="shared" ref="G152:G157" si="48">D152-E152</f>
        <v>0</v>
      </c>
    </row>
    <row r="153" spans="1:7" x14ac:dyDescent="0.25">
      <c r="A153" s="36" t="s">
        <v>93</v>
      </c>
      <c r="B153" s="93">
        <v>0</v>
      </c>
      <c r="C153" s="93">
        <v>0</v>
      </c>
      <c r="D153" s="93">
        <v>0</v>
      </c>
      <c r="E153" s="93">
        <v>0</v>
      </c>
      <c r="F153" s="93">
        <v>0</v>
      </c>
      <c r="G153" s="93">
        <f t="shared" si="48"/>
        <v>0</v>
      </c>
    </row>
    <row r="154" spans="1:7" x14ac:dyDescent="0.25">
      <c r="A154" s="38" t="s">
        <v>94</v>
      </c>
      <c r="B154" s="93">
        <v>0</v>
      </c>
      <c r="C154" s="93">
        <v>0</v>
      </c>
      <c r="D154" s="93">
        <v>0</v>
      </c>
      <c r="E154" s="93">
        <v>0</v>
      </c>
      <c r="F154" s="93">
        <v>0</v>
      </c>
      <c r="G154" s="93">
        <f t="shared" si="48"/>
        <v>0</v>
      </c>
    </row>
    <row r="155" spans="1:7" x14ac:dyDescent="0.25">
      <c r="A155" s="36" t="s">
        <v>95</v>
      </c>
      <c r="B155" s="93">
        <v>0</v>
      </c>
      <c r="C155" s="93">
        <v>0</v>
      </c>
      <c r="D155" s="93">
        <v>0</v>
      </c>
      <c r="E155" s="93">
        <v>0</v>
      </c>
      <c r="F155" s="93">
        <v>0</v>
      </c>
      <c r="G155" s="93">
        <f t="shared" si="48"/>
        <v>0</v>
      </c>
    </row>
    <row r="156" spans="1:7" x14ac:dyDescent="0.25">
      <c r="A156" s="36" t="s">
        <v>96</v>
      </c>
      <c r="B156" s="93">
        <v>0</v>
      </c>
      <c r="C156" s="93">
        <v>0</v>
      </c>
      <c r="D156" s="93">
        <v>0</v>
      </c>
      <c r="E156" s="93">
        <v>0</v>
      </c>
      <c r="F156" s="93">
        <v>0</v>
      </c>
      <c r="G156" s="93">
        <f t="shared" si="48"/>
        <v>0</v>
      </c>
    </row>
    <row r="157" spans="1:7" x14ac:dyDescent="0.25">
      <c r="A157" s="36" t="s">
        <v>97</v>
      </c>
      <c r="B157" s="93">
        <v>0</v>
      </c>
      <c r="C157" s="93">
        <v>0</v>
      </c>
      <c r="D157" s="93">
        <v>0</v>
      </c>
      <c r="E157" s="93">
        <v>0</v>
      </c>
      <c r="F157" s="93">
        <v>0</v>
      </c>
      <c r="G157" s="93">
        <f t="shared" si="48"/>
        <v>0</v>
      </c>
    </row>
    <row r="158" spans="1:7" x14ac:dyDescent="0.25">
      <c r="A158" s="39"/>
      <c r="B158" s="94"/>
      <c r="C158" s="94"/>
      <c r="D158" s="94"/>
      <c r="E158" s="94"/>
      <c r="F158" s="94"/>
      <c r="G158" s="94"/>
    </row>
    <row r="159" spans="1:7" x14ac:dyDescent="0.25">
      <c r="A159" s="7" t="s">
        <v>99</v>
      </c>
      <c r="B159" s="95">
        <f t="shared" ref="B159:G159" si="49">B9+B84</f>
        <v>380123913.84000003</v>
      </c>
      <c r="C159" s="95">
        <f t="shared" si="49"/>
        <v>840089537.49000001</v>
      </c>
      <c r="D159" s="95">
        <f t="shared" si="49"/>
        <v>1207993209.1800001</v>
      </c>
      <c r="E159" s="95">
        <f t="shared" si="49"/>
        <v>855471416.03000009</v>
      </c>
      <c r="F159" s="95">
        <f t="shared" si="49"/>
        <v>855423970.03000009</v>
      </c>
      <c r="G159" s="95">
        <f t="shared" si="49"/>
        <v>364742035.30000001</v>
      </c>
    </row>
    <row r="160" spans="1:7" x14ac:dyDescent="0.25">
      <c r="A160" s="15"/>
      <c r="B160" s="96"/>
      <c r="C160" s="96"/>
      <c r="D160" s="96"/>
      <c r="E160" s="96"/>
      <c r="F160" s="96"/>
      <c r="G160" s="9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19685039370078741" right="0.19685039370078741" top="0.39370078740157483" bottom="0.39370078740157483" header="0.31496062992125984" footer="0.31496062992125984"/>
  <pageSetup paperSize="119" scale="47" fitToHeight="0" orientation="portrait" horizontalDpi="1200" verticalDpi="1200" r:id="rId1"/>
  <ignoredErrors>
    <ignoredError sqref="B9:G10 G19:G27 B18:F18 G29:G37 B28:F28 G39:G47 B38:F38 G49:G57 B48:F48 G59:G61 B58:F58 G63:G70 B62:F62 B71:F71 B103:F103 B93:C93 E93:F93 G11:G17 B75:F85 B113:F113 B123:F123 B133:F133 B137:F137 B146:F146 B150:F159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3" t="s">
        <v>100</v>
      </c>
      <c r="B1" s="73"/>
      <c r="C1" s="73"/>
      <c r="D1" s="73"/>
      <c r="E1" s="73"/>
      <c r="F1" s="73"/>
      <c r="G1" s="73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101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102</v>
      </c>
      <c r="B5" s="59"/>
      <c r="C5" s="59"/>
      <c r="D5" s="59"/>
      <c r="E5" s="59"/>
      <c r="F5" s="59"/>
      <c r="G5" s="60"/>
    </row>
    <row r="6" spans="1:7" x14ac:dyDescent="0.25">
      <c r="A6" s="71" t="s">
        <v>103</v>
      </c>
      <c r="B6" s="9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83.25" customHeight="1" x14ac:dyDescent="0.25">
      <c r="A7" s="72"/>
      <c r="B7" s="29" t="s">
        <v>104</v>
      </c>
      <c r="C7" s="72"/>
      <c r="D7" s="72"/>
      <c r="E7" s="72"/>
      <c r="F7" s="72"/>
      <c r="G7" s="72"/>
    </row>
    <row r="8" spans="1:7" ht="30" x14ac:dyDescent="0.25">
      <c r="A8" s="30" t="s">
        <v>105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106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6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7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107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108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109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9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110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111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2" t="s">
        <v>112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113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114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11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115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2" t="s">
        <v>12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116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13</v>
      </c>
      <c r="B34" s="2"/>
      <c r="C34" s="2"/>
      <c r="D34" s="2"/>
      <c r="E34" s="2"/>
      <c r="F34" s="2"/>
      <c r="G34" s="2"/>
    </row>
    <row r="35" spans="1:7" ht="45" customHeight="1" x14ac:dyDescent="0.25">
      <c r="A35" s="32" t="s">
        <v>117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14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118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4" t="s">
        <v>119</v>
      </c>
      <c r="B1" s="74"/>
      <c r="C1" s="74"/>
      <c r="D1" s="74"/>
      <c r="E1" s="74"/>
      <c r="F1" s="74"/>
      <c r="G1" s="7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1" t="s">
        <v>120</v>
      </c>
      <c r="B3" s="42"/>
      <c r="C3" s="42"/>
      <c r="D3" s="42"/>
      <c r="E3" s="42"/>
      <c r="F3" s="42"/>
      <c r="G3" s="43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41" t="s">
        <v>102</v>
      </c>
      <c r="B5" s="42"/>
      <c r="C5" s="42"/>
      <c r="D5" s="42"/>
      <c r="E5" s="42"/>
      <c r="F5" s="42"/>
      <c r="G5" s="43"/>
    </row>
    <row r="6" spans="1:7" x14ac:dyDescent="0.25">
      <c r="A6" s="75" t="s">
        <v>121</v>
      </c>
      <c r="B6" s="9">
        <v>2022</v>
      </c>
      <c r="C6" s="71">
        <f>+B6+1</f>
        <v>2023</v>
      </c>
      <c r="D6" s="71">
        <f>+C6+1</f>
        <v>2024</v>
      </c>
      <c r="E6" s="71">
        <f>+D6+1</f>
        <v>2025</v>
      </c>
      <c r="F6" s="71">
        <f>+E6+1</f>
        <v>2026</v>
      </c>
      <c r="G6" s="71">
        <f>+F6+1</f>
        <v>2027</v>
      </c>
    </row>
    <row r="7" spans="1:7" ht="57.75" customHeight="1" x14ac:dyDescent="0.25">
      <c r="A7" s="76"/>
      <c r="B7" s="10" t="s">
        <v>104</v>
      </c>
      <c r="C7" s="72"/>
      <c r="D7" s="72"/>
      <c r="E7" s="72"/>
      <c r="F7" s="72"/>
      <c r="G7" s="72"/>
    </row>
    <row r="8" spans="1:7" x14ac:dyDescent="0.25">
      <c r="A8" s="4" t="s">
        <v>122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123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124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125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126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127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128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129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130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131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132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7" t="s">
        <v>123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124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125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126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127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128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129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133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131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134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4" t="s">
        <v>135</v>
      </c>
      <c r="B1" s="74"/>
      <c r="C1" s="74"/>
      <c r="D1" s="74"/>
      <c r="E1" s="74"/>
      <c r="F1" s="74"/>
      <c r="G1" s="7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1" t="s">
        <v>136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78" t="s">
        <v>103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9">
        <f>+F5+1</f>
        <v>2022</v>
      </c>
    </row>
    <row r="6" spans="1:7" ht="32.25" x14ac:dyDescent="0.25">
      <c r="A6" s="69"/>
      <c r="B6" s="80"/>
      <c r="C6" s="80"/>
      <c r="D6" s="80"/>
      <c r="E6" s="80"/>
      <c r="F6" s="80"/>
      <c r="G6" s="10" t="s">
        <v>137</v>
      </c>
    </row>
    <row r="7" spans="1:7" x14ac:dyDescent="0.25">
      <c r="A7" s="21" t="s">
        <v>105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138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139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140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141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142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143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144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145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146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147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148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149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111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2" t="s">
        <v>150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151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152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153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154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115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7" t="s">
        <v>12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155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13</v>
      </c>
      <c r="B33" s="2"/>
      <c r="C33" s="2"/>
      <c r="D33" s="2"/>
      <c r="E33" s="2"/>
      <c r="F33" s="2"/>
      <c r="G33" s="2"/>
    </row>
    <row r="34" spans="1:7" ht="45" customHeight="1" x14ac:dyDescent="0.25">
      <c r="A34" s="26" t="s">
        <v>117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156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157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77" t="s">
        <v>158</v>
      </c>
      <c r="B39" s="77"/>
      <c r="C39" s="77"/>
      <c r="D39" s="77"/>
      <c r="E39" s="77"/>
      <c r="F39" s="77"/>
      <c r="G39" s="77"/>
    </row>
    <row r="40" spans="1:7" x14ac:dyDescent="0.25">
      <c r="A40" s="77" t="s">
        <v>159</v>
      </c>
      <c r="B40" s="77"/>
      <c r="C40" s="77"/>
      <c r="D40" s="77"/>
      <c r="E40" s="77"/>
      <c r="F40" s="77"/>
      <c r="G40" s="7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4" t="s">
        <v>160</v>
      </c>
      <c r="B1" s="74"/>
      <c r="C1" s="74"/>
      <c r="D1" s="74"/>
      <c r="E1" s="74"/>
      <c r="F1" s="74"/>
      <c r="G1" s="7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1" t="s">
        <v>161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1" t="s">
        <v>121</v>
      </c>
      <c r="B5" s="79">
        <v>2017</v>
      </c>
      <c r="C5" s="79">
        <f>+B5+1</f>
        <v>2018</v>
      </c>
      <c r="D5" s="79">
        <f>+C5+1</f>
        <v>2019</v>
      </c>
      <c r="E5" s="79">
        <f>+D5+1</f>
        <v>2020</v>
      </c>
      <c r="F5" s="79">
        <f>+E5+1</f>
        <v>2021</v>
      </c>
      <c r="G5" s="9">
        <v>2022</v>
      </c>
    </row>
    <row r="6" spans="1:7" ht="48.75" customHeight="1" x14ac:dyDescent="0.25">
      <c r="A6" s="82"/>
      <c r="B6" s="80"/>
      <c r="C6" s="80"/>
      <c r="D6" s="80"/>
      <c r="E6" s="80"/>
      <c r="F6" s="80"/>
      <c r="G6" s="10" t="s">
        <v>162</v>
      </c>
    </row>
    <row r="7" spans="1:7" x14ac:dyDescent="0.25">
      <c r="A7" s="4" t="s">
        <v>122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123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124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125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126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127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128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129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130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131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132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7" t="s">
        <v>123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124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125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126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127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128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129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133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131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163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77" t="s">
        <v>158</v>
      </c>
      <c r="B32" s="77"/>
      <c r="C32" s="77"/>
      <c r="D32" s="77"/>
      <c r="E32" s="77"/>
      <c r="F32" s="77"/>
      <c r="G32" s="77"/>
    </row>
    <row r="33" spans="1:7" x14ac:dyDescent="0.25">
      <c r="A33" s="77" t="s">
        <v>159</v>
      </c>
      <c r="B33" s="77"/>
      <c r="C33" s="77"/>
      <c r="D33" s="77"/>
      <c r="E33" s="77"/>
      <c r="F33" s="77"/>
      <c r="G33" s="7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3" t="s">
        <v>164</v>
      </c>
      <c r="B1" s="83"/>
      <c r="C1" s="83"/>
      <c r="D1" s="83"/>
      <c r="E1" s="83"/>
      <c r="F1" s="83"/>
    </row>
    <row r="2" spans="1:6" ht="20.100000000000001" customHeight="1" x14ac:dyDescent="0.2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165</v>
      </c>
      <c r="B3" s="64"/>
      <c r="C3" s="64"/>
      <c r="D3" s="64"/>
      <c r="E3" s="64"/>
      <c r="F3" s="65"/>
    </row>
    <row r="4" spans="1:6" ht="35.25" customHeight="1" x14ac:dyDescent="0.25">
      <c r="A4" s="48"/>
      <c r="B4" s="48" t="s">
        <v>166</v>
      </c>
      <c r="C4" s="48" t="s">
        <v>167</v>
      </c>
      <c r="D4" s="48" t="s">
        <v>168</v>
      </c>
      <c r="E4" s="48" t="s">
        <v>169</v>
      </c>
      <c r="F4" s="48" t="s">
        <v>170</v>
      </c>
    </row>
    <row r="5" spans="1:6" ht="12.75" customHeight="1" x14ac:dyDescent="0.25">
      <c r="A5" s="3" t="s">
        <v>171</v>
      </c>
      <c r="B5" s="14"/>
      <c r="C5" s="14"/>
      <c r="D5" s="14"/>
      <c r="E5" s="14"/>
      <c r="F5" s="14"/>
    </row>
    <row r="6" spans="1:6" ht="30" x14ac:dyDescent="0.25">
      <c r="A6" s="18" t="s">
        <v>172</v>
      </c>
      <c r="B6" s="19"/>
      <c r="C6" s="19"/>
      <c r="D6" s="19"/>
      <c r="E6" s="19"/>
      <c r="F6" s="19"/>
    </row>
    <row r="7" spans="1:6" ht="15" x14ac:dyDescent="0.25">
      <c r="A7" s="18" t="s">
        <v>173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3" t="s">
        <v>174</v>
      </c>
      <c r="B9" s="13"/>
      <c r="C9" s="13"/>
      <c r="D9" s="13"/>
      <c r="E9" s="13"/>
      <c r="F9" s="13"/>
    </row>
    <row r="10" spans="1:6" ht="15" x14ac:dyDescent="0.25">
      <c r="A10" s="18" t="s">
        <v>175</v>
      </c>
      <c r="B10" s="19"/>
      <c r="C10" s="19"/>
      <c r="D10" s="19"/>
      <c r="E10" s="19"/>
      <c r="F10" s="19"/>
    </row>
    <row r="11" spans="1:6" ht="15" x14ac:dyDescent="0.25">
      <c r="A11" s="34" t="s">
        <v>176</v>
      </c>
      <c r="B11" s="19"/>
      <c r="C11" s="19"/>
      <c r="D11" s="19"/>
      <c r="E11" s="19"/>
      <c r="F11" s="19"/>
    </row>
    <row r="12" spans="1:6" ht="15" x14ac:dyDescent="0.25">
      <c r="A12" s="34" t="s">
        <v>177</v>
      </c>
      <c r="B12" s="19"/>
      <c r="C12" s="19"/>
      <c r="D12" s="19"/>
      <c r="E12" s="19"/>
      <c r="F12" s="19"/>
    </row>
    <row r="13" spans="1:6" ht="15" x14ac:dyDescent="0.25">
      <c r="A13" s="34" t="s">
        <v>178</v>
      </c>
      <c r="B13" s="19"/>
      <c r="C13" s="19"/>
      <c r="D13" s="19"/>
      <c r="E13" s="19"/>
      <c r="F13" s="19"/>
    </row>
    <row r="14" spans="1:6" ht="15" x14ac:dyDescent="0.25">
      <c r="A14" s="18" t="s">
        <v>179</v>
      </c>
      <c r="B14" s="19"/>
      <c r="C14" s="19"/>
      <c r="D14" s="19"/>
      <c r="E14" s="19"/>
      <c r="F14" s="19"/>
    </row>
    <row r="15" spans="1:6" ht="15" x14ac:dyDescent="0.25">
      <c r="A15" s="34" t="s">
        <v>176</v>
      </c>
      <c r="B15" s="19"/>
      <c r="C15" s="19"/>
      <c r="D15" s="19"/>
      <c r="E15" s="19"/>
      <c r="F15" s="19"/>
    </row>
    <row r="16" spans="1:6" ht="15" x14ac:dyDescent="0.25">
      <c r="A16" s="34" t="s">
        <v>177</v>
      </c>
      <c r="B16" s="19"/>
      <c r="C16" s="19"/>
      <c r="D16" s="19"/>
      <c r="E16" s="19"/>
      <c r="F16" s="19"/>
    </row>
    <row r="17" spans="1:6" ht="15" x14ac:dyDescent="0.25">
      <c r="A17" s="34" t="s">
        <v>178</v>
      </c>
      <c r="B17" s="19"/>
      <c r="C17" s="19"/>
      <c r="D17" s="19"/>
      <c r="E17" s="19"/>
      <c r="F17" s="19"/>
    </row>
    <row r="18" spans="1:6" ht="15" x14ac:dyDescent="0.25">
      <c r="A18" s="18" t="s">
        <v>180</v>
      </c>
      <c r="B18" s="49"/>
      <c r="C18" s="19"/>
      <c r="D18" s="19"/>
      <c r="E18" s="19"/>
      <c r="F18" s="19"/>
    </row>
    <row r="19" spans="1:6" ht="15" x14ac:dyDescent="0.25">
      <c r="A19" s="18" t="s">
        <v>181</v>
      </c>
      <c r="B19" s="19"/>
      <c r="C19" s="19"/>
      <c r="D19" s="19"/>
      <c r="E19" s="19"/>
      <c r="F19" s="19"/>
    </row>
    <row r="20" spans="1:6" ht="30" x14ac:dyDescent="0.25">
      <c r="A20" s="18" t="s">
        <v>182</v>
      </c>
      <c r="B20" s="50"/>
      <c r="C20" s="50"/>
      <c r="D20" s="50"/>
      <c r="E20" s="50"/>
      <c r="F20" s="50"/>
    </row>
    <row r="21" spans="1:6" ht="30" x14ac:dyDescent="0.25">
      <c r="A21" s="18" t="s">
        <v>183</v>
      </c>
      <c r="B21" s="50"/>
      <c r="C21" s="50"/>
      <c r="D21" s="50"/>
      <c r="E21" s="50"/>
      <c r="F21" s="50"/>
    </row>
    <row r="22" spans="1:6" ht="30" x14ac:dyDescent="0.25">
      <c r="A22" s="18" t="s">
        <v>184</v>
      </c>
      <c r="B22" s="50"/>
      <c r="C22" s="50"/>
      <c r="D22" s="50"/>
      <c r="E22" s="50"/>
      <c r="F22" s="50"/>
    </row>
    <row r="23" spans="1:6" ht="15" x14ac:dyDescent="0.25">
      <c r="A23" s="18" t="s">
        <v>185</v>
      </c>
      <c r="B23" s="50"/>
      <c r="C23" s="50"/>
      <c r="D23" s="50"/>
      <c r="E23" s="50"/>
      <c r="F23" s="50"/>
    </row>
    <row r="24" spans="1:6" ht="15" x14ac:dyDescent="0.25">
      <c r="A24" s="18" t="s">
        <v>186</v>
      </c>
      <c r="B24" s="51"/>
      <c r="C24" s="19"/>
      <c r="D24" s="19"/>
      <c r="E24" s="19"/>
      <c r="F24" s="19"/>
    </row>
    <row r="25" spans="1:6" ht="15" x14ac:dyDescent="0.25">
      <c r="A25" s="18" t="s">
        <v>187</v>
      </c>
      <c r="B25" s="51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3" t="s">
        <v>188</v>
      </c>
      <c r="B27" s="13"/>
      <c r="C27" s="13"/>
      <c r="D27" s="13"/>
      <c r="E27" s="13"/>
      <c r="F27" s="13"/>
    </row>
    <row r="28" spans="1:6" ht="15" x14ac:dyDescent="0.25">
      <c r="A28" s="18" t="s">
        <v>189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3" t="s">
        <v>190</v>
      </c>
      <c r="B30" s="13"/>
      <c r="C30" s="13"/>
      <c r="D30" s="13"/>
      <c r="E30" s="13"/>
      <c r="F30" s="13"/>
    </row>
    <row r="31" spans="1:6" ht="15" x14ac:dyDescent="0.25">
      <c r="A31" s="18" t="s">
        <v>175</v>
      </c>
      <c r="B31" s="19"/>
      <c r="C31" s="19"/>
      <c r="D31" s="19"/>
      <c r="E31" s="19"/>
      <c r="F31" s="19"/>
    </row>
    <row r="32" spans="1:6" ht="15" x14ac:dyDescent="0.25">
      <c r="A32" s="18" t="s">
        <v>179</v>
      </c>
      <c r="B32" s="19"/>
      <c r="C32" s="19"/>
      <c r="D32" s="19"/>
      <c r="E32" s="19"/>
      <c r="F32" s="19"/>
    </row>
    <row r="33" spans="1:6" ht="15" x14ac:dyDescent="0.25">
      <c r="A33" s="18" t="s">
        <v>191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3" t="s">
        <v>192</v>
      </c>
      <c r="B35" s="13"/>
      <c r="C35" s="13"/>
      <c r="D35" s="13"/>
      <c r="E35" s="13"/>
      <c r="F35" s="13"/>
    </row>
    <row r="36" spans="1:6" ht="15" x14ac:dyDescent="0.25">
      <c r="A36" s="18" t="s">
        <v>193</v>
      </c>
      <c r="B36" s="19"/>
      <c r="C36" s="19"/>
      <c r="D36" s="19"/>
      <c r="E36" s="19"/>
      <c r="F36" s="19"/>
    </row>
    <row r="37" spans="1:6" ht="15" x14ac:dyDescent="0.25">
      <c r="A37" s="18" t="s">
        <v>194</v>
      </c>
      <c r="B37" s="19"/>
      <c r="C37" s="19"/>
      <c r="D37" s="19"/>
      <c r="E37" s="19"/>
      <c r="F37" s="19"/>
    </row>
    <row r="38" spans="1:6" ht="15" x14ac:dyDescent="0.25">
      <c r="A38" s="18" t="s">
        <v>195</v>
      </c>
      <c r="B38" s="51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3" t="s">
        <v>196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3" t="s">
        <v>197</v>
      </c>
      <c r="B42" s="13"/>
      <c r="C42" s="13"/>
      <c r="D42" s="13"/>
      <c r="E42" s="13"/>
      <c r="F42" s="13"/>
    </row>
    <row r="43" spans="1:6" ht="15" x14ac:dyDescent="0.25">
      <c r="A43" s="18" t="s">
        <v>198</v>
      </c>
      <c r="B43" s="19"/>
      <c r="C43" s="19"/>
      <c r="D43" s="19"/>
      <c r="E43" s="19"/>
      <c r="F43" s="19"/>
    </row>
    <row r="44" spans="1:6" ht="15" x14ac:dyDescent="0.25">
      <c r="A44" s="18" t="s">
        <v>199</v>
      </c>
      <c r="B44" s="19"/>
      <c r="C44" s="19"/>
      <c r="D44" s="19"/>
      <c r="E44" s="19"/>
      <c r="F44" s="19"/>
    </row>
    <row r="45" spans="1:6" ht="15" x14ac:dyDescent="0.25">
      <c r="A45" s="18" t="s">
        <v>200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3" t="s">
        <v>201</v>
      </c>
      <c r="B47" s="13"/>
      <c r="C47" s="13"/>
      <c r="D47" s="13"/>
      <c r="E47" s="13"/>
      <c r="F47" s="13"/>
    </row>
    <row r="48" spans="1:6" ht="15" x14ac:dyDescent="0.25">
      <c r="A48" s="18" t="s">
        <v>199</v>
      </c>
      <c r="B48" s="50"/>
      <c r="C48" s="50"/>
      <c r="D48" s="50"/>
      <c r="E48" s="50"/>
      <c r="F48" s="50"/>
    </row>
    <row r="49" spans="1:6" ht="15" x14ac:dyDescent="0.25">
      <c r="A49" s="18" t="s">
        <v>200</v>
      </c>
      <c r="B49" s="50"/>
      <c r="C49" s="50"/>
      <c r="D49" s="50"/>
      <c r="E49" s="50"/>
      <c r="F49" s="50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3" t="s">
        <v>202</v>
      </c>
      <c r="B51" s="13"/>
      <c r="C51" s="13"/>
      <c r="D51" s="13"/>
      <c r="E51" s="13"/>
      <c r="F51" s="13"/>
    </row>
    <row r="52" spans="1:6" ht="15" x14ac:dyDescent="0.25">
      <c r="A52" s="18" t="s">
        <v>199</v>
      </c>
      <c r="B52" s="19"/>
      <c r="C52" s="19"/>
      <c r="D52" s="19"/>
      <c r="E52" s="19"/>
      <c r="F52" s="19"/>
    </row>
    <row r="53" spans="1:6" ht="15" x14ac:dyDescent="0.25">
      <c r="A53" s="18" t="s">
        <v>200</v>
      </c>
      <c r="B53" s="19"/>
      <c r="C53" s="19"/>
      <c r="D53" s="19"/>
      <c r="E53" s="19"/>
      <c r="F53" s="19"/>
    </row>
    <row r="54" spans="1:6" ht="15" x14ac:dyDescent="0.25">
      <c r="A54" s="18" t="s">
        <v>203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3" t="s">
        <v>204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199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200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3" t="s">
        <v>205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206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207</v>
      </c>
      <c r="B62" s="51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3" t="s">
        <v>208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209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210</v>
      </c>
      <c r="B66" s="19"/>
      <c r="C66" s="19"/>
      <c r="D66" s="19"/>
      <c r="E66" s="19"/>
      <c r="F66" s="19"/>
    </row>
    <row r="67" spans="1:6" ht="20.100000000000001" customHeight="1" x14ac:dyDescent="0.25">
      <c r="A67" s="47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2025-05-15T21:39:16Z</cp:lastPrinted>
  <dcterms:created xsi:type="dcterms:W3CDTF">2023-03-16T22:14:51Z</dcterms:created>
  <dcterms:modified xsi:type="dcterms:W3CDTF">2025-05-15T21:39:20Z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