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PASEO 2024\ANUAL 2024\"/>
    </mc:Choice>
  </mc:AlternateContent>
  <bookViews>
    <workbookView xWindow="28680" yWindow="-120" windowWidth="29040" windowHeight="15720" tabRatio="885" activeTab="3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CFG!$A$3:$G$40</definedName>
    <definedName name="_xlnm._FilterDatabase" localSheetId="0" hidden="1">COG!$A$3:$G$76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4" i="4" l="1"/>
  <c r="G54" i="4" s="1"/>
  <c r="D53" i="4"/>
  <c r="G53" i="4" s="1"/>
  <c r="D52" i="4"/>
  <c r="G52" i="4" s="1"/>
  <c r="D51" i="4"/>
  <c r="G51" i="4" s="1"/>
  <c r="D50" i="4"/>
  <c r="G50" i="4" s="1"/>
  <c r="D49" i="4"/>
  <c r="G49" i="4" s="1"/>
  <c r="D48" i="4"/>
  <c r="G48" i="4" s="1"/>
  <c r="D47" i="4"/>
  <c r="G47" i="4" s="1"/>
  <c r="D46" i="4"/>
  <c r="G46" i="4" s="1"/>
  <c r="D45" i="4"/>
  <c r="G45" i="4" s="1"/>
  <c r="D44" i="4"/>
  <c r="G44" i="4" s="1"/>
  <c r="D43" i="4"/>
  <c r="G43" i="4" s="1"/>
  <c r="D42" i="4"/>
  <c r="G42" i="4" s="1"/>
  <c r="D41" i="4"/>
  <c r="G41" i="4" s="1"/>
  <c r="D40" i="4"/>
  <c r="G40" i="4" s="1"/>
  <c r="D39" i="4"/>
  <c r="G39" i="4" s="1"/>
  <c r="D38" i="4"/>
  <c r="G38" i="4" s="1"/>
  <c r="D37" i="4"/>
  <c r="G37" i="4" s="1"/>
  <c r="D36" i="4"/>
  <c r="G36" i="4" s="1"/>
  <c r="D35" i="4"/>
  <c r="G35" i="4" s="1"/>
  <c r="D34" i="4"/>
  <c r="G34" i="4" s="1"/>
  <c r="D33" i="4"/>
  <c r="G33" i="4" s="1"/>
  <c r="D32" i="4"/>
  <c r="G32" i="4" s="1"/>
  <c r="D31" i="4"/>
  <c r="G31" i="4" s="1"/>
  <c r="D30" i="4"/>
  <c r="G30" i="4" s="1"/>
  <c r="D29" i="4"/>
  <c r="G29" i="4" s="1"/>
  <c r="D28" i="4"/>
  <c r="G28" i="4" s="1"/>
  <c r="D27" i="4"/>
  <c r="G27" i="4" s="1"/>
  <c r="D26" i="4"/>
  <c r="G26" i="4" s="1"/>
  <c r="D25" i="4"/>
  <c r="G25" i="4" s="1"/>
  <c r="D24" i="4"/>
  <c r="G24" i="4" s="1"/>
  <c r="D23" i="4"/>
  <c r="G23" i="4" s="1"/>
  <c r="D22" i="4"/>
  <c r="G22" i="4" s="1"/>
  <c r="D21" i="4"/>
  <c r="G21" i="4" s="1"/>
  <c r="D20" i="4"/>
  <c r="G20" i="4" s="1"/>
  <c r="D19" i="4"/>
  <c r="G19" i="4" s="1"/>
  <c r="D18" i="4"/>
  <c r="G18" i="4" s="1"/>
  <c r="D17" i="4"/>
  <c r="G17" i="4" s="1"/>
  <c r="D16" i="4"/>
  <c r="G16" i="4" s="1"/>
  <c r="D15" i="4"/>
  <c r="G15" i="4" s="1"/>
  <c r="D14" i="4"/>
  <c r="G14" i="4" s="1"/>
  <c r="F92" i="4" l="1"/>
  <c r="E92" i="4"/>
  <c r="C92" i="4"/>
  <c r="D90" i="4"/>
  <c r="G90" i="4" s="1"/>
  <c r="D88" i="4"/>
  <c r="G88" i="4" s="1"/>
  <c r="D86" i="4"/>
  <c r="G86" i="4" s="1"/>
  <c r="D84" i="4"/>
  <c r="G84" i="4" s="1"/>
  <c r="D82" i="4"/>
  <c r="G82" i="4" s="1"/>
  <c r="D80" i="4"/>
  <c r="G80" i="4" s="1"/>
  <c r="D78" i="4"/>
  <c r="G78" i="4" s="1"/>
  <c r="B92" i="4"/>
  <c r="F70" i="4"/>
  <c r="E70" i="4"/>
  <c r="D68" i="4"/>
  <c r="G68" i="4" s="1"/>
  <c r="D67" i="4"/>
  <c r="G67" i="4" s="1"/>
  <c r="D66" i="4"/>
  <c r="G66" i="4" s="1"/>
  <c r="D65" i="4"/>
  <c r="G65" i="4" s="1"/>
  <c r="C70" i="4"/>
  <c r="B70" i="4"/>
  <c r="D13" i="4"/>
  <c r="G13" i="4" s="1"/>
  <c r="D12" i="4"/>
  <c r="G12" i="4" s="1"/>
  <c r="D11" i="4"/>
  <c r="G11" i="4" s="1"/>
  <c r="D10" i="4"/>
  <c r="G10" i="4" s="1"/>
  <c r="D9" i="4"/>
  <c r="G9" i="4" s="1"/>
  <c r="D8" i="4"/>
  <c r="G8" i="4" s="1"/>
  <c r="D7" i="4"/>
  <c r="G7" i="4" s="1"/>
  <c r="F56" i="4"/>
  <c r="E56" i="4"/>
  <c r="C56" i="4"/>
  <c r="B56" i="4"/>
  <c r="G70" i="4" l="1"/>
  <c r="G92" i="4"/>
  <c r="D70" i="4"/>
  <c r="D92" i="4"/>
  <c r="G56" i="4"/>
  <c r="D56" i="4"/>
  <c r="D40" i="5" l="1"/>
  <c r="G40" i="5" s="1"/>
  <c r="D39" i="5"/>
  <c r="G39" i="5" s="1"/>
  <c r="D38" i="5"/>
  <c r="D37" i="5"/>
  <c r="G37" i="5" s="1"/>
  <c r="D34" i="5"/>
  <c r="G34" i="5" s="1"/>
  <c r="D33" i="5"/>
  <c r="G33" i="5" s="1"/>
  <c r="D32" i="5"/>
  <c r="G32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3" i="5"/>
  <c r="G23" i="5" s="1"/>
  <c r="D22" i="5"/>
  <c r="G22" i="5" s="1"/>
  <c r="D21" i="5"/>
  <c r="G21" i="5" s="1"/>
  <c r="D20" i="5"/>
  <c r="G20" i="5" s="1"/>
  <c r="D19" i="5"/>
  <c r="G19" i="5" s="1"/>
  <c r="D18" i="5"/>
  <c r="G18" i="5" s="1"/>
  <c r="D17" i="5"/>
  <c r="G17" i="5" s="1"/>
  <c r="D14" i="5"/>
  <c r="G14" i="5" s="1"/>
  <c r="D13" i="5"/>
  <c r="D12" i="5"/>
  <c r="G12" i="5" s="1"/>
  <c r="D11" i="5"/>
  <c r="G11" i="5" s="1"/>
  <c r="D10" i="5"/>
  <c r="G10" i="5" s="1"/>
  <c r="D9" i="5"/>
  <c r="G9" i="5" s="1"/>
  <c r="D8" i="5"/>
  <c r="G8" i="5" s="1"/>
  <c r="D7" i="5"/>
  <c r="G7" i="5" s="1"/>
  <c r="F36" i="5"/>
  <c r="F25" i="5"/>
  <c r="F16" i="5"/>
  <c r="F6" i="5"/>
  <c r="E36" i="5"/>
  <c r="E25" i="5"/>
  <c r="E16" i="5"/>
  <c r="E6" i="5"/>
  <c r="C36" i="5"/>
  <c r="C25" i="5"/>
  <c r="C16" i="5"/>
  <c r="C6" i="5"/>
  <c r="B36" i="5"/>
  <c r="B25" i="5"/>
  <c r="B16" i="5"/>
  <c r="B6" i="5"/>
  <c r="F16" i="8"/>
  <c r="E16" i="8"/>
  <c r="D14" i="8"/>
  <c r="G14" i="8" s="1"/>
  <c r="D12" i="8"/>
  <c r="G12" i="8" s="1"/>
  <c r="D10" i="8"/>
  <c r="G10" i="8" s="1"/>
  <c r="D8" i="8"/>
  <c r="G8" i="8" s="1"/>
  <c r="D6" i="8"/>
  <c r="G6" i="8" s="1"/>
  <c r="C16" i="8"/>
  <c r="B16" i="8"/>
  <c r="D6" i="6"/>
  <c r="G6" i="6" s="1"/>
  <c r="D7" i="6"/>
  <c r="G7" i="6" s="1"/>
  <c r="D8" i="6"/>
  <c r="G8" i="6" s="1"/>
  <c r="D9" i="6"/>
  <c r="G9" i="6" s="1"/>
  <c r="D10" i="6"/>
  <c r="G10" i="6" s="1"/>
  <c r="D11" i="6"/>
  <c r="G11" i="6" s="1"/>
  <c r="D12" i="6"/>
  <c r="G12" i="6" s="1"/>
  <c r="D76" i="6"/>
  <c r="G76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8" i="6"/>
  <c r="G68" i="6" s="1"/>
  <c r="D67" i="6"/>
  <c r="G67" i="6" s="1"/>
  <c r="D66" i="6"/>
  <c r="G66" i="6" s="1"/>
  <c r="D64" i="6"/>
  <c r="G64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D56" i="6"/>
  <c r="G56" i="6" s="1"/>
  <c r="D55" i="6"/>
  <c r="G55" i="6" s="1"/>
  <c r="D54" i="6"/>
  <c r="G54" i="6" s="1"/>
  <c r="D52" i="6"/>
  <c r="G52" i="6" s="1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D44" i="6"/>
  <c r="G44" i="6" s="1"/>
  <c r="D42" i="6"/>
  <c r="G42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2" i="6"/>
  <c r="G32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D22" i="6"/>
  <c r="G22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F69" i="6"/>
  <c r="F65" i="6"/>
  <c r="F57" i="6"/>
  <c r="F53" i="6"/>
  <c r="F43" i="6"/>
  <c r="F33" i="6"/>
  <c r="F23" i="6"/>
  <c r="F13" i="6"/>
  <c r="F5" i="6"/>
  <c r="E69" i="6"/>
  <c r="E65" i="6"/>
  <c r="E57" i="6"/>
  <c r="E53" i="6"/>
  <c r="E43" i="6"/>
  <c r="E33" i="6"/>
  <c r="E23" i="6"/>
  <c r="E13" i="6"/>
  <c r="E5" i="6"/>
  <c r="C69" i="6"/>
  <c r="C65" i="6"/>
  <c r="C57" i="6"/>
  <c r="C53" i="6"/>
  <c r="C43" i="6"/>
  <c r="C33" i="6"/>
  <c r="C23" i="6"/>
  <c r="C13" i="6"/>
  <c r="C5" i="6"/>
  <c r="B69" i="6"/>
  <c r="B65" i="6"/>
  <c r="B57" i="6"/>
  <c r="B53" i="6"/>
  <c r="B43" i="6"/>
  <c r="B33" i="6"/>
  <c r="B23" i="6"/>
  <c r="B13" i="6"/>
  <c r="B5" i="6"/>
  <c r="D43" i="6" l="1"/>
  <c r="G43" i="6" s="1"/>
  <c r="D53" i="6"/>
  <c r="G53" i="6" s="1"/>
  <c r="D69" i="6"/>
  <c r="G69" i="6" s="1"/>
  <c r="D13" i="6"/>
  <c r="G13" i="6" s="1"/>
  <c r="D23" i="6"/>
  <c r="G23" i="6" s="1"/>
  <c r="D33" i="6"/>
  <c r="G33" i="6" s="1"/>
  <c r="D65" i="6"/>
  <c r="G65" i="6" s="1"/>
  <c r="D57" i="6"/>
  <c r="G57" i="6" s="1"/>
  <c r="F77" i="6"/>
  <c r="B77" i="6"/>
  <c r="C77" i="6"/>
  <c r="D5" i="6"/>
  <c r="E77" i="6"/>
  <c r="D16" i="8"/>
  <c r="B42" i="5"/>
  <c r="G25" i="5"/>
  <c r="G16" i="5"/>
  <c r="D36" i="5"/>
  <c r="G38" i="5"/>
  <c r="G36" i="5" s="1"/>
  <c r="D6" i="5"/>
  <c r="G13" i="5"/>
  <c r="G6" i="5" s="1"/>
  <c r="C42" i="5"/>
  <c r="E42" i="5"/>
  <c r="F42" i="5"/>
  <c r="D25" i="5"/>
  <c r="D16" i="5"/>
  <c r="G16" i="8"/>
  <c r="D42" i="5" l="1"/>
  <c r="D77" i="6"/>
  <c r="G5" i="6"/>
  <c r="G77" i="6" s="1"/>
  <c r="G42" i="5"/>
</calcChain>
</file>

<file path=xl/sharedStrings.xml><?xml version="1.0" encoding="utf-8"?>
<sst xmlns="http://schemas.openxmlformats.org/spreadsheetml/2006/main" count="244" uniqueCount="183">
  <si>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</si>
  <si>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</si>
  <si>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</si>
  <si>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</si>
  <si>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</si>
  <si>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</si>
  <si>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</si>
  <si>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</si>
  <si>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</si>
  <si>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</si>
  <si>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</si>
  <si>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</si>
  <si>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</si>
  <si>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</si>
  <si>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</si>
  <si>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</si>
  <si>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</si>
  <si>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</si>
  <si>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</si>
  <si>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</si>
  <si>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</si>
  <si>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</si>
  <si>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</si>
  <si>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</si>
  <si>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</si>
  <si>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</si>
  <si>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</si>
  <si>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</si>
  <si>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</si>
  <si>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</si>
  <si>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</si>
  <si>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</si>
  <si>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</si>
  <si>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</si>
  <si>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</si>
  <si>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</si>
  <si>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</si>
  <si>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</si>
  <si>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</si>
  <si>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</si>
  <si>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</si>
  <si>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</si>
  <si>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</si>
  <si>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</si>
  <si>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</si>
  <si>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</si>
  <si>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</si>
  <si>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</si>
  <si>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</si>
  <si>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</si>
  <si>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</si>
  <si>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</si>
  <si>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</si>
  <si>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</si>
  <si>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</si>
  <si>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</si>
  <si>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</si>
  <si>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</si>
  <si>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</si>
  <si>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</si>
  <si>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</si>
  <si>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</si>
  <si>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</si>
  <si>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</si>
  <si>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</si>
  <si>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</si>
  <si>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</si>
  <si>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</si>
  <si>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</si>
  <si>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</si>
  <si>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</si>
  <si>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</si>
  <si>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</si>
  <si>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</si>
  <si>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</si>
  <si>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</si>
  <si>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</si>
  <si>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</si>
  <si>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</si>
  <si>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</si>
  <si>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</si>
  <si>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</si>
  <si>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</si>
  <si>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</si>
  <si>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</si>
  <si>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</si>
  <si>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</si>
  <si>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</si>
  <si>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</si>
  <si>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</si>
  <si>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</si>
  <si>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</si>
  <si>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</si>
  <si>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</si>
  <si>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</si>
  <si>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</si>
  <si>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</si>
  <si>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</si>
  <si>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</si>
  <si>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</si>
  <si>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</si>
  <si>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</si>
  <si>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</si>
  <si>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</si>
  <si>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</si>
  <si>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</si>
  <si>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</si>
  <si>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</si>
  <si>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</si>
  <si>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</si>
  <si>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</si>
  <si>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</si>
  <si>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</si>
  <si>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</si>
  <si>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</si>
  <si>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</si>
  <si>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</si>
  <si>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</si>
  <si>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</si>
  <si>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</si>
  <si>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</si>
  <si>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Órganismos Autónomos</t>
  </si>
  <si>
    <t>Coordinación de la Política de Gobierno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</si>
  <si>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</si>
  <si>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</si>
  <si>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</si>
  <si>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</si>
  <si>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</si>
  <si>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Entidades Paraestatales Financieras No Monetarias con Participación Estatal Mayoritaria</t>
  </si>
  <si>
    <t>Municipio de Apaseo el Grande, Guanajuato
Estado Analítico del Ejercicio del Presupuesto de Egresos
Clasificación por Objeto del Gasto (Capítulo y Concepto)
Del 1 de Enero al 31 de Diciembre de 2024</t>
  </si>
  <si>
    <t>Municipio de Apaseo el Grande, Guanajuato
Estado Analítico del Ejercicio del Presupuesto de Egresos
Clasificación Económica (por Tipo de Gasto)
Del 1 de Enero al 31 de Diciembre de 2024</t>
  </si>
  <si>
    <t>31111M040010100 ALEJANDRO APASEO</t>
  </si>
  <si>
    <t>31111M040010200 SUSANA MIRANDA H</t>
  </si>
  <si>
    <t>31111M040010300 MIGUEL HERNANDEZ</t>
  </si>
  <si>
    <t>31111M040010400 FERNANDO IBARRA</t>
  </si>
  <si>
    <t>31111M040010500 JUANA ACOSTA TRU</t>
  </si>
  <si>
    <t>31111M040010600 ERNESTO VEGA ARI</t>
  </si>
  <si>
    <t>31111M040010700 LUZ ITZEL MENDO</t>
  </si>
  <si>
    <t>31111M040010800  PALOMA SIMENTAL</t>
  </si>
  <si>
    <t>31111M040010900 REGIDURIA</t>
  </si>
  <si>
    <t>31111M040011000 COMITE DE ADQUISICIONES</t>
  </si>
  <si>
    <t>31111M040020000 SINDICATURA</t>
  </si>
  <si>
    <t>31111M040030000 H. AYUNTAMIENTO</t>
  </si>
  <si>
    <t>31111M040040000 SECRETARIA H. AYUNTAMIEN</t>
  </si>
  <si>
    <t>31111M040050000 SUBDIRECCION COMUNICACIO</t>
  </si>
  <si>
    <t>31111M040060000 COORDINACION ACCESO A LA</t>
  </si>
  <si>
    <t>31111M040070000 DIRECCION DEL INSTITUTO</t>
  </si>
  <si>
    <t>31111M040080000 COORDINACION DEL INSTITU</t>
  </si>
  <si>
    <t>31111M040090100 TESORERIA MUNICIPAL</t>
  </si>
  <si>
    <t>31111M040090200 CATASTRO</t>
  </si>
  <si>
    <t>31111M040090300 FISCALIZACION</t>
  </si>
  <si>
    <t>31111M040100000 JUZGADO MUNICIPAL</t>
  </si>
  <si>
    <t>31111M040110000 CONTRALORIA MUNICIPAL</t>
  </si>
  <si>
    <t>31111M040120000 OFICIALIA MAYOR</t>
  </si>
  <si>
    <t>31111M040130000 DIRECCION DE DESARROLLO</t>
  </si>
  <si>
    <t>31111M040140000 DIRECCION DE SEGURIDAD P</t>
  </si>
  <si>
    <t>31111M040150000 PROTECCION CIVIL</t>
  </si>
  <si>
    <t>31111M040160000 CASA DE LA CULTURA</t>
  </si>
  <si>
    <t>31111M040170000 BIBLIOTECAS MUNICIPALES</t>
  </si>
  <si>
    <t>31111M040180000 DIRECCION DE EDUCACION</t>
  </si>
  <si>
    <t>31111M040190000 DIRECCION DE DESARROLLO</t>
  </si>
  <si>
    <t>31111M040200000 DIRECCION DE DESARROLLO</t>
  </si>
  <si>
    <t>31111M040210000 DIRECCION DE DESARROLLO</t>
  </si>
  <si>
    <t>31111M040220000 DIRECCION DE ECOLOGIA</t>
  </si>
  <si>
    <t>31111M040230100 ALUMBRADO PUBLICO</t>
  </si>
  <si>
    <t>31111M040230200 DIRECCION DE SERVICIOS M</t>
  </si>
  <si>
    <t>31111M040230300 LIMPIA</t>
  </si>
  <si>
    <t>31111M040230400 PARQUES Y JARDINES</t>
  </si>
  <si>
    <t>31111M040230500 RASTRO MUNICIPAL</t>
  </si>
  <si>
    <t>31111M040230600 PANTEONES</t>
  </si>
  <si>
    <t>31111M040240000 DIRECCION DE OBRAS PUBLI</t>
  </si>
  <si>
    <t>31111M040010101 FRANCISCO JAVIER MENDOZA</t>
  </si>
  <si>
    <t>31111M040010201 MARCIA SANCHEZ CRUZ</t>
  </si>
  <si>
    <t>31111M040010301 MARCO ANTONIO DAMIAN LOP</t>
  </si>
  <si>
    <t>31111M040010401 JOSE DOMINGO NUÑEZ ROJAS</t>
  </si>
  <si>
    <t>31111M040010501 CRISTINA SALINAS HURTADO</t>
  </si>
  <si>
    <t>31111M040010601 OSCAR MARTINEZ SANCHEZ</t>
  </si>
  <si>
    <t>31111M040010701 MARIANA GUADALUPE DE SAN</t>
  </si>
  <si>
    <t>31111M040010801 DAFNE MARIANA PEÑA ARENA</t>
  </si>
  <si>
    <t>Municipio de Apaseo el Grande, Guanajuato
Estado Analítico del Ejercicio del Presupuesto de Egresos
Clasificación Administrativa
Del 1 de Enero al 31 de Diciembre de 2024</t>
  </si>
  <si>
    <t>Municipio de Apaseo el Grande, Guanajuato
Estado Analítico del Ejercicio del Presupuesto de Egresos
Clasificación Administrativa (Poderes)
Del 1 de Enero al 31 de Diciembre de 2024</t>
  </si>
  <si>
    <t>Municipio de Apaseo el Grande, Guanajuato
Estado Analítico del Ejercicio del Presupuesto de Egresos
Clasificación Administrativa (Sector Paraestatal)
Del 1 de Enero al 31 de Diciembre de 2024</t>
  </si>
  <si>
    <t>Municipio de Apaseo el Grande, Guanajuato
Estado Analítico del Ejercicio del Presupuesto de Egresos
Clasificación Funcional (Finalidad y Función)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</si>
</sst>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49">
    <xf numFmtId="0" fontId="0" fillId="0" borderId="0" xfId="0"/>
    <xf numFmtId="0" fontId="0" fillId="0" borderId="0" xfId="0" applyProtection="1">
      <protection locked="0"/>
    </xf>
    <xf numFmtId="4" fontId="6" fillId="2" borderId="6" xfId="9" applyNumberFormat="1" applyFont="1" applyFill="1" applyBorder="1" applyAlignment="1">
      <alignment horizontal="center" vertical="center" wrapText="1"/>
    </xf>
    <xf numFmtId="0" fontId="6" fillId="2" borderId="6" xfId="9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4" fontId="2" fillId="0" borderId="12" xfId="0" applyNumberFormat="1" applyFont="1" applyBorder="1" applyProtection="1">
      <protection locked="0"/>
    </xf>
    <xf numFmtId="0" fontId="2" fillId="0" borderId="0" xfId="0" applyFont="1"/>
    <xf numFmtId="4" fontId="2" fillId="0" borderId="10" xfId="9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center"/>
      <protection locked="0"/>
    </xf>
    <xf numFmtId="0" fontId="6" fillId="0" borderId="8" xfId="0" applyFont="1" applyBorder="1" applyAlignment="1" applyProtection="1">
      <alignment horizontal="center"/>
      <protection locked="0"/>
    </xf>
    <xf numFmtId="4" fontId="6" fillId="0" borderId="10" xfId="0" applyNumberFormat="1" applyFont="1" applyBorder="1" applyProtection="1">
      <protection locked="0"/>
    </xf>
    <xf numFmtId="4" fontId="6" fillId="0" borderId="12" xfId="0" applyNumberFormat="1" applyFont="1" applyBorder="1" applyProtection="1">
      <protection locked="0"/>
    </xf>
    <xf numFmtId="4" fontId="2" fillId="0" borderId="11" xfId="0" applyNumberFormat="1" applyFont="1" applyBorder="1" applyProtection="1">
      <protection locked="0"/>
    </xf>
    <xf numFmtId="4" fontId="6" fillId="0" borderId="11" xfId="0" applyNumberFormat="1" applyFont="1" applyBorder="1" applyProtection="1">
      <protection locked="0"/>
    </xf>
    <xf numFmtId="4" fontId="6" fillId="0" borderId="6" xfId="0" applyNumberFormat="1" applyFont="1" applyBorder="1" applyProtection="1">
      <protection locked="0"/>
    </xf>
    <xf numFmtId="0" fontId="6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2" fillId="0" borderId="0" xfId="0" applyFont="1" applyAlignment="1">
      <alignment horizontal="left" indent="1"/>
    </xf>
    <xf numFmtId="0" fontId="2" fillId="0" borderId="4" xfId="0" applyFont="1" applyBorder="1" applyAlignment="1">
      <alignment horizontal="left" indent="1"/>
    </xf>
    <xf numFmtId="0" fontId="2" fillId="0" borderId="2" xfId="9" applyFont="1" applyBorder="1" applyAlignment="1">
      <alignment horizontal="left" vertical="center" indent="1"/>
    </xf>
    <xf numFmtId="0" fontId="2" fillId="0" borderId="3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2" fillId="0" borderId="0" xfId="0" applyFont="1" applyAlignment="1">
      <alignment horizontal="left" wrapText="1" indent="1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3" xfId="9" applyFont="1" applyFill="1" applyBorder="1" applyAlignment="1">
      <alignment horizontal="center" vertical="center"/>
    </xf>
    <xf numFmtId="0" fontId="6" fillId="2" borderId="7" xfId="9" applyFont="1" applyFill="1" applyBorder="1" applyAlignment="1" applyProtection="1">
      <alignment vertical="center" wrapText="1"/>
      <protection locked="0"/>
    </xf>
    <xf numFmtId="0" fontId="6" fillId="2" borderId="8" xfId="9" applyFont="1" applyFill="1" applyBorder="1" applyAlignment="1" applyProtection="1">
      <alignment vertical="center" wrapText="1"/>
      <protection locked="0"/>
    </xf>
    <xf numFmtId="0" fontId="6" fillId="2" borderId="9" xfId="9" applyFont="1" applyFill="1" applyBorder="1" applyAlignment="1" applyProtection="1">
      <alignment vertical="center" wrapText="1"/>
      <protection locked="0"/>
    </xf>
    <xf numFmtId="0" fontId="6" fillId="2" borderId="2" xfId="9" applyFont="1" applyFill="1" applyBorder="1" applyAlignment="1">
      <alignment vertical="center"/>
    </xf>
    <xf numFmtId="0" fontId="6" fillId="2" borderId="5" xfId="9" applyFont="1" applyFill="1" applyBorder="1" applyAlignment="1">
      <alignment vertical="center"/>
    </xf>
    <xf numFmtId="0" fontId="6" fillId="0" borderId="0" xfId="9" applyFont="1" applyAlignment="1">
      <alignment vertical="center"/>
    </xf>
    <xf numFmtId="0" fontId="6" fillId="0" borderId="12" xfId="9" applyFont="1" applyBorder="1" applyAlignment="1">
      <alignment horizontal="center" vertical="center" wrapText="1"/>
    </xf>
    <xf numFmtId="0" fontId="6" fillId="2" borderId="4" xfId="9" applyFont="1" applyFill="1" applyBorder="1" applyAlignment="1" applyProtection="1">
      <alignment horizontal="center" vertical="center" wrapText="1"/>
      <protection locked="0"/>
    </xf>
    <xf numFmtId="0" fontId="6" fillId="2" borderId="15" xfId="9" applyFont="1" applyFill="1" applyBorder="1" applyAlignment="1" applyProtection="1">
      <alignment horizontal="center" vertical="center" wrapText="1"/>
      <protection locked="0"/>
    </xf>
    <xf numFmtId="0" fontId="6" fillId="2" borderId="5" xfId="9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/>
    <xf numFmtId="0" fontId="2" fillId="0" borderId="3" xfId="0" applyFont="1" applyBorder="1"/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4" fontId="6" fillId="2" borderId="10" xfId="9" applyNumberFormat="1" applyFont="1" applyFill="1" applyBorder="1" applyAlignment="1">
      <alignment horizontal="center" vertical="center" wrapText="1"/>
    </xf>
    <xf numFmtId="4" fontId="6" fillId="2" borderId="11" xfId="9" applyNumberFormat="1" applyFont="1" applyFill="1" applyBorder="1" applyAlignment="1">
      <alignment horizontal="center" vertical="center" wrapText="1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14" xfId="9" applyFont="1" applyFill="1" applyBorder="1" applyAlignment="1" applyProtection="1">
      <alignment horizontal="center" vertical="center" wrapText="1"/>
      <protection locked="0"/>
    </xf>
    <xf numFmtId="0" fontId="6" fillId="2" borderId="13" xfId="9" applyFont="1" applyFill="1" applyBorder="1" applyAlignment="1" applyProtection="1">
      <alignment horizontal="center" vertical="center" wrapText="1"/>
      <protection locked="0"/>
    </xf>
    <xf numFmtId="0" fontId="6" fillId="2" borderId="2" xfId="9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2647950</xdr:colOff>
      <xdr:row>84</xdr:row>
      <xdr:rowOff>85725</xdr:rowOff>
    </xdr:from>
    <xdr:to>
      <xdr:col>5</xdr:col>
      <xdr:colOff>600075</xdr:colOff>
      <xdr:row>93</xdr:row>
      <xdr:rowOff>85725</xdr:rowOff>
    </xdr:to>
    <xdr:grpSp>
      <xdr:nvGrpSpPr>
        <xdr:cNvPr id="2" name="Grupo 1"/>
        <xdr:cNvGrpSpPr/>
      </xdr:nvGrpSpPr>
      <xdr:grpSpPr>
        <a:xfrm>
          <a:off x="2647950" y="12744450"/>
          <a:ext cx="5819775" cy="1285875"/>
          <a:chOff x="2000250" y="11325225"/>
          <a:chExt cx="5819775" cy="1285875"/>
        </a:xfrm>
      </xdr:grpSpPr>
      <xdr:sp macro="" textlink="">
        <xdr:nvSpPr>
          <xdr:cNvPr id="3" name="CuadroTexto 2"/>
          <xdr:cNvSpPr txBox="1"/>
        </xdr:nvSpPr>
        <xdr:spPr>
          <a:xfrm>
            <a:off x="2000250" y="11325225"/>
            <a:ext cx="2087719" cy="12382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/>
              <a:t>Autorizó:</a:t>
            </a:r>
          </a:p>
          <a:p>
            <a:pPr algn="ctr"/>
            <a:endParaRPr lang="es-MX" sz="1100"/>
          </a:p>
          <a:p>
            <a:pPr algn="ctr"/>
            <a:endParaRPr lang="es-MX" sz="1100"/>
          </a:p>
          <a:p>
            <a:pPr algn="ctr"/>
            <a:r>
              <a:rPr lang="es-MX" sz="1100"/>
              <a:t>__________________________</a:t>
            </a:r>
          </a:p>
          <a:p>
            <a:pPr algn="ctr"/>
            <a:r>
              <a:rPr lang="es-MX" sz="1100"/>
              <a:t>Lic. Jose Luis Oliveros Usabiaga </a:t>
            </a:r>
          </a:p>
          <a:p>
            <a:pPr algn="ctr"/>
            <a:r>
              <a:rPr lang="es-MX" sz="1100"/>
              <a:t>Presidente Municipal</a:t>
            </a:r>
          </a:p>
        </xdr:txBody>
      </xdr:sp>
      <xdr:sp macro="" textlink="">
        <xdr:nvSpPr>
          <xdr:cNvPr id="4" name="CuadroTexto 3"/>
          <xdr:cNvSpPr txBox="1"/>
        </xdr:nvSpPr>
        <xdr:spPr>
          <a:xfrm>
            <a:off x="5579905" y="11335498"/>
            <a:ext cx="2240120" cy="1275602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/>
              <a:t>Elaboró:</a:t>
            </a:r>
          </a:p>
          <a:p>
            <a:pPr algn="ctr"/>
            <a:endParaRPr lang="es-MX" sz="1100"/>
          </a:p>
          <a:p>
            <a:pPr algn="ctr"/>
            <a:endParaRPr lang="es-MX" sz="1100"/>
          </a:p>
          <a:p>
            <a:pPr algn="ctr"/>
            <a:r>
              <a:rPr lang="es-MX" sz="1100"/>
              <a:t>__________________________</a:t>
            </a:r>
          </a:p>
          <a:p>
            <a:pPr algn="ctr"/>
            <a:r>
              <a:rPr lang="es-MX" sz="1100"/>
              <a:t>Mtra. Ana Lilia Rodriguez Molina</a:t>
            </a:r>
          </a:p>
          <a:p>
            <a:pPr algn="ctr"/>
            <a:r>
              <a:rPr lang="es-MX" sz="1100"/>
              <a:t>Tesorera</a:t>
            </a:r>
            <a:r>
              <a:rPr lang="es-MX" sz="1100" baseline="0"/>
              <a:t> Municipal</a:t>
            </a:r>
          </a:p>
          <a:p>
            <a:pPr algn="ctr"/>
            <a:endParaRPr lang="es-MX" sz="1100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1790700</xdr:colOff>
      <xdr:row>20</xdr:row>
      <xdr:rowOff>85725</xdr:rowOff>
    </xdr:from>
    <xdr:to>
      <xdr:col>5</xdr:col>
      <xdr:colOff>695325</xdr:colOff>
      <xdr:row>29</xdr:row>
      <xdr:rowOff>85725</xdr:rowOff>
    </xdr:to>
    <xdr:grpSp>
      <xdr:nvGrpSpPr>
        <xdr:cNvPr id="2" name="Grupo 1"/>
        <xdr:cNvGrpSpPr/>
      </xdr:nvGrpSpPr>
      <xdr:grpSpPr>
        <a:xfrm>
          <a:off x="1790700" y="3600450"/>
          <a:ext cx="5819775" cy="1285875"/>
          <a:chOff x="2000250" y="11325225"/>
          <a:chExt cx="5819775" cy="1285875"/>
        </a:xfrm>
      </xdr:grpSpPr>
      <xdr:sp macro="" textlink="">
        <xdr:nvSpPr>
          <xdr:cNvPr id="3" name="CuadroTexto 2"/>
          <xdr:cNvSpPr txBox="1"/>
        </xdr:nvSpPr>
        <xdr:spPr>
          <a:xfrm>
            <a:off x="2000250" y="11325225"/>
            <a:ext cx="2087719" cy="12382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/>
              <a:t>Autorizó:</a:t>
            </a:r>
          </a:p>
          <a:p>
            <a:pPr algn="ctr"/>
            <a:endParaRPr lang="es-MX" sz="1100"/>
          </a:p>
          <a:p>
            <a:pPr algn="ctr"/>
            <a:endParaRPr lang="es-MX" sz="1100"/>
          </a:p>
          <a:p>
            <a:pPr algn="ctr"/>
            <a:r>
              <a:rPr lang="es-MX" sz="1100"/>
              <a:t>__________________________</a:t>
            </a:r>
          </a:p>
          <a:p>
            <a:pPr algn="ctr"/>
            <a:r>
              <a:rPr lang="es-MX" sz="1100"/>
              <a:t>Lic. Jose Luis Oliveros Usabiaga </a:t>
            </a:r>
          </a:p>
          <a:p>
            <a:pPr algn="ctr"/>
            <a:r>
              <a:rPr lang="es-MX" sz="1100"/>
              <a:t>Presidente Municipal</a:t>
            </a:r>
          </a:p>
        </xdr:txBody>
      </xdr:sp>
      <xdr:sp macro="" textlink="">
        <xdr:nvSpPr>
          <xdr:cNvPr id="4" name="CuadroTexto 3"/>
          <xdr:cNvSpPr txBox="1"/>
        </xdr:nvSpPr>
        <xdr:spPr>
          <a:xfrm>
            <a:off x="5579905" y="11335498"/>
            <a:ext cx="2240120" cy="1275602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/>
              <a:t>Elaboró:</a:t>
            </a:r>
          </a:p>
          <a:p>
            <a:pPr algn="ctr"/>
            <a:endParaRPr lang="es-MX" sz="1100"/>
          </a:p>
          <a:p>
            <a:pPr algn="ctr"/>
            <a:endParaRPr lang="es-MX" sz="1100"/>
          </a:p>
          <a:p>
            <a:pPr algn="ctr"/>
            <a:r>
              <a:rPr lang="es-MX" sz="1100"/>
              <a:t>__________________________</a:t>
            </a:r>
          </a:p>
          <a:p>
            <a:pPr algn="ctr"/>
            <a:r>
              <a:rPr lang="es-MX" sz="1100"/>
              <a:t>Mtra. Ana Lilia Rodriguez Molina</a:t>
            </a:r>
          </a:p>
          <a:p>
            <a:pPr algn="ctr"/>
            <a:r>
              <a:rPr lang="es-MX" sz="1100"/>
              <a:t>Tesorera</a:t>
            </a:r>
            <a:r>
              <a:rPr lang="es-MX" sz="1100" baseline="0"/>
              <a:t> Municipal</a:t>
            </a:r>
          </a:p>
          <a:p>
            <a:pPr algn="ctr"/>
            <a:endParaRPr lang="es-MX" sz="1100"/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2752725</xdr:colOff>
      <xdr:row>99</xdr:row>
      <xdr:rowOff>95250</xdr:rowOff>
    </xdr:from>
    <xdr:to>
      <xdr:col>4</xdr:col>
      <xdr:colOff>828675</xdr:colOff>
      <xdr:row>108</xdr:row>
      <xdr:rowOff>95250</xdr:rowOff>
    </xdr:to>
    <xdr:grpSp>
      <xdr:nvGrpSpPr>
        <xdr:cNvPr id="2" name="Grupo 1"/>
        <xdr:cNvGrpSpPr/>
      </xdr:nvGrpSpPr>
      <xdr:grpSpPr>
        <a:xfrm>
          <a:off x="2752725" y="16182975"/>
          <a:ext cx="5819775" cy="1285875"/>
          <a:chOff x="2000250" y="11325225"/>
          <a:chExt cx="5819775" cy="1285875"/>
        </a:xfrm>
      </xdr:grpSpPr>
      <xdr:sp macro="" textlink="">
        <xdr:nvSpPr>
          <xdr:cNvPr id="3" name="CuadroTexto 2"/>
          <xdr:cNvSpPr txBox="1"/>
        </xdr:nvSpPr>
        <xdr:spPr>
          <a:xfrm>
            <a:off x="2000250" y="11325225"/>
            <a:ext cx="2087719" cy="12382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/>
              <a:t>Autorizó:</a:t>
            </a:r>
          </a:p>
          <a:p>
            <a:pPr algn="ctr"/>
            <a:endParaRPr lang="es-MX" sz="1100"/>
          </a:p>
          <a:p>
            <a:pPr algn="ctr"/>
            <a:endParaRPr lang="es-MX" sz="1100"/>
          </a:p>
          <a:p>
            <a:pPr algn="ctr"/>
            <a:r>
              <a:rPr lang="es-MX" sz="1100"/>
              <a:t>__________________________</a:t>
            </a:r>
          </a:p>
          <a:p>
            <a:pPr algn="ctr"/>
            <a:r>
              <a:rPr lang="es-MX" sz="1100"/>
              <a:t>Lic. Jose Luis Oliveros Usabiaga </a:t>
            </a:r>
          </a:p>
          <a:p>
            <a:pPr algn="ctr"/>
            <a:r>
              <a:rPr lang="es-MX" sz="1100"/>
              <a:t>Presidente Municipal</a:t>
            </a:r>
          </a:p>
        </xdr:txBody>
      </xdr:sp>
      <xdr:sp macro="" textlink="">
        <xdr:nvSpPr>
          <xdr:cNvPr id="4" name="CuadroTexto 3"/>
          <xdr:cNvSpPr txBox="1"/>
        </xdr:nvSpPr>
        <xdr:spPr>
          <a:xfrm>
            <a:off x="5579905" y="11335498"/>
            <a:ext cx="2240120" cy="1275602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/>
              <a:t>Elaboró:</a:t>
            </a:r>
          </a:p>
          <a:p>
            <a:pPr algn="ctr"/>
            <a:endParaRPr lang="es-MX" sz="1100"/>
          </a:p>
          <a:p>
            <a:pPr algn="ctr"/>
            <a:endParaRPr lang="es-MX" sz="1100"/>
          </a:p>
          <a:p>
            <a:pPr algn="ctr"/>
            <a:r>
              <a:rPr lang="es-MX" sz="1100"/>
              <a:t>__________________________</a:t>
            </a:r>
          </a:p>
          <a:p>
            <a:pPr algn="ctr"/>
            <a:r>
              <a:rPr lang="es-MX" sz="1100"/>
              <a:t>Mtra. Ana Lilia Rodriguez Molina</a:t>
            </a:r>
          </a:p>
          <a:p>
            <a:pPr algn="ctr"/>
            <a:r>
              <a:rPr lang="es-MX" sz="1100"/>
              <a:t>Tesorera</a:t>
            </a:r>
            <a:r>
              <a:rPr lang="es-MX" sz="1100" baseline="0"/>
              <a:t> Municipal</a:t>
            </a:r>
          </a:p>
          <a:p>
            <a:pPr algn="ctr"/>
            <a:endParaRPr lang="es-MX" sz="1100"/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2981325</xdr:colOff>
      <xdr:row>49</xdr:row>
      <xdr:rowOff>57150</xdr:rowOff>
    </xdr:from>
    <xdr:to>
      <xdr:col>5</xdr:col>
      <xdr:colOff>95250</xdr:colOff>
      <xdr:row>58</xdr:row>
      <xdr:rowOff>57150</xdr:rowOff>
    </xdr:to>
    <xdr:grpSp>
      <xdr:nvGrpSpPr>
        <xdr:cNvPr id="2" name="Grupo 1"/>
        <xdr:cNvGrpSpPr/>
      </xdr:nvGrpSpPr>
      <xdr:grpSpPr>
        <a:xfrm>
          <a:off x="2981325" y="7715250"/>
          <a:ext cx="5819775" cy="1285875"/>
          <a:chOff x="2000250" y="11325225"/>
          <a:chExt cx="5819775" cy="1285875"/>
        </a:xfrm>
      </xdr:grpSpPr>
      <xdr:sp macro="" textlink="">
        <xdr:nvSpPr>
          <xdr:cNvPr id="3" name="CuadroTexto 2"/>
          <xdr:cNvSpPr txBox="1"/>
        </xdr:nvSpPr>
        <xdr:spPr>
          <a:xfrm>
            <a:off x="2000250" y="11325225"/>
            <a:ext cx="2087719" cy="12382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/>
              <a:t>Autorizó:</a:t>
            </a:r>
          </a:p>
          <a:p>
            <a:pPr algn="ctr"/>
            <a:endParaRPr lang="es-MX" sz="1100"/>
          </a:p>
          <a:p>
            <a:pPr algn="ctr"/>
            <a:endParaRPr lang="es-MX" sz="1100"/>
          </a:p>
          <a:p>
            <a:pPr algn="ctr"/>
            <a:r>
              <a:rPr lang="es-MX" sz="1100"/>
              <a:t>__________________________</a:t>
            </a:r>
          </a:p>
          <a:p>
            <a:pPr algn="ctr"/>
            <a:r>
              <a:rPr lang="es-MX" sz="1100"/>
              <a:t>Lic. Jose Luis Oliveros Usabiaga </a:t>
            </a:r>
          </a:p>
          <a:p>
            <a:pPr algn="ctr"/>
            <a:r>
              <a:rPr lang="es-MX" sz="1100"/>
              <a:t>Presidente Municipal</a:t>
            </a:r>
          </a:p>
        </xdr:txBody>
      </xdr:sp>
      <xdr:sp macro="" textlink="">
        <xdr:nvSpPr>
          <xdr:cNvPr id="4" name="CuadroTexto 3"/>
          <xdr:cNvSpPr txBox="1"/>
        </xdr:nvSpPr>
        <xdr:spPr>
          <a:xfrm>
            <a:off x="5579905" y="11335498"/>
            <a:ext cx="2240120" cy="1275602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/>
              <a:t>Elaboró:</a:t>
            </a:r>
          </a:p>
          <a:p>
            <a:pPr algn="ctr"/>
            <a:endParaRPr lang="es-MX" sz="1100"/>
          </a:p>
          <a:p>
            <a:pPr algn="ctr"/>
            <a:endParaRPr lang="es-MX" sz="1100"/>
          </a:p>
          <a:p>
            <a:pPr algn="ctr"/>
            <a:r>
              <a:rPr lang="es-MX" sz="1100"/>
              <a:t>__________________________</a:t>
            </a:r>
          </a:p>
          <a:p>
            <a:pPr algn="ctr"/>
            <a:r>
              <a:rPr lang="es-MX" sz="1100"/>
              <a:t>Mtra. Ana Lilia Rodriguez Molina</a:t>
            </a:r>
          </a:p>
          <a:p>
            <a:pPr algn="ctr"/>
            <a:r>
              <a:rPr lang="es-MX" sz="1100"/>
              <a:t>Tesorera</a:t>
            </a:r>
            <a:r>
              <a:rPr lang="es-MX" sz="1100" baseline="0"/>
              <a:t> Municipal</a:t>
            </a:r>
          </a:p>
          <a:p>
            <a:pPr algn="ctr"/>
            <a:endParaRPr lang="es-MX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9"/>
  <sheetViews>
    <sheetView showGridLines="0" topLeftCell="A46" workbookViewId="0">
      <selection activeCell="A79" sqref="A79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8" ht="50.1" customHeight="1" x14ac:dyDescent="0.2">
      <c r="A1" s="41" t="s">
        <v>129</v>
      </c>
      <c r="B1" s="41"/>
      <c r="C1" s="41"/>
      <c r="D1" s="41"/>
      <c r="E1" s="41"/>
      <c r="F1" s="41"/>
      <c r="G1" s="42"/>
    </row>
    <row r="2" spans="1:8" x14ac:dyDescent="0.2">
      <c r="A2" s="31"/>
      <c r="B2" s="28"/>
      <c r="C2" s="29"/>
      <c r="D2" s="26" t="s">
        <v>57</v>
      </c>
      <c r="E2" s="29"/>
      <c r="F2" s="30"/>
      <c r="G2" s="43" t="s">
        <v>56</v>
      </c>
    </row>
    <row r="3" spans="1:8" ht="24.95" customHeight="1" x14ac:dyDescent="0.2">
      <c r="A3" s="27" t="s">
        <v>51</v>
      </c>
      <c r="B3" s="2" t="s">
        <v>52</v>
      </c>
      <c r="C3" s="2" t="s">
        <v>117</v>
      </c>
      <c r="D3" s="2" t="s">
        <v>53</v>
      </c>
      <c r="E3" s="2" t="s">
        <v>54</v>
      </c>
      <c r="F3" s="2" t="s">
        <v>55</v>
      </c>
      <c r="G3" s="44"/>
    </row>
    <row r="4" spans="1:8" x14ac:dyDescent="0.2">
      <c r="A4" s="32"/>
      <c r="B4" s="3">
        <v>1</v>
      </c>
      <c r="C4" s="3">
        <v>2</v>
      </c>
      <c r="D4" s="3" t="s">
        <v>118</v>
      </c>
      <c r="E4" s="3">
        <v>4</v>
      </c>
      <c r="F4" s="3">
        <v>5</v>
      </c>
      <c r="G4" s="3" t="s">
        <v>119</v>
      </c>
    </row>
    <row r="5" spans="1:8" x14ac:dyDescent="0.2">
      <c r="A5" s="17" t="s">
        <v>58</v>
      </c>
      <c r="B5" s="12">
        <f>SUM(B6:B12)</f>
        <v>183449489.14999998</v>
      </c>
      <c r="C5" s="12">
        <f>SUM(C6:C12)</f>
        <v>28551682.979999997</v>
      </c>
      <c r="D5" s="12">
        <f>B5+C5</f>
        <v>212001172.12999997</v>
      </c>
      <c r="E5" s="12">
        <f>SUM(E6:E12)</f>
        <v>190166807.69</v>
      </c>
      <c r="F5" s="12">
        <f>SUM(F6:F12)</f>
        <v>190166807.69</v>
      </c>
      <c r="G5" s="12">
        <f>D5-E5</f>
        <v>21834364.439999968</v>
      </c>
    </row>
    <row r="6" spans="1:8" x14ac:dyDescent="0.2">
      <c r="A6" s="19" t="s">
        <v>62</v>
      </c>
      <c r="B6" s="5">
        <v>100309389.54000001</v>
      </c>
      <c r="C6" s="5">
        <v>3478902.08</v>
      </c>
      <c r="D6" s="5">
        <f t="shared" ref="D6:D69" si="0">B6+C6</f>
        <v>103788291.62</v>
      </c>
      <c r="E6" s="5">
        <v>94915548.890000001</v>
      </c>
      <c r="F6" s="5">
        <v>94915548.890000001</v>
      </c>
      <c r="G6" s="5">
        <f t="shared" ref="G6:G69" si="1">D6-E6</f>
        <v>8872742.7300000042</v>
      </c>
      <c r="H6" s="9">
        <v>1100</v>
      </c>
    </row>
    <row r="7" spans="1:8" x14ac:dyDescent="0.2">
      <c r="A7" s="19" t="s">
        <v>63</v>
      </c>
      <c r="B7" s="5">
        <v>13024391.43</v>
      </c>
      <c r="C7" s="5">
        <v>9870505.1600000001</v>
      </c>
      <c r="D7" s="5">
        <f t="shared" si="0"/>
        <v>22894896.59</v>
      </c>
      <c r="E7" s="5">
        <v>21917068.59</v>
      </c>
      <c r="F7" s="5">
        <v>21917068.59</v>
      </c>
      <c r="G7" s="5">
        <f t="shared" si="1"/>
        <v>977828</v>
      </c>
      <c r="H7" s="9">
        <v>1200</v>
      </c>
    </row>
    <row r="8" spans="1:8" x14ac:dyDescent="0.2">
      <c r="A8" s="19" t="s">
        <v>64</v>
      </c>
      <c r="B8" s="5">
        <v>16975981.329999998</v>
      </c>
      <c r="C8" s="5">
        <v>1088917.53</v>
      </c>
      <c r="D8" s="5">
        <f t="shared" si="0"/>
        <v>18064898.859999999</v>
      </c>
      <c r="E8" s="5">
        <v>16389355.23</v>
      </c>
      <c r="F8" s="5">
        <v>16389355.23</v>
      </c>
      <c r="G8" s="5">
        <f t="shared" si="1"/>
        <v>1675543.629999999</v>
      </c>
      <c r="H8" s="9">
        <v>1300</v>
      </c>
    </row>
    <row r="9" spans="1:8" x14ac:dyDescent="0.2">
      <c r="A9" s="19" t="s">
        <v>33</v>
      </c>
      <c r="B9" s="5">
        <v>21449362.280000001</v>
      </c>
      <c r="C9" s="5">
        <v>5553202.5</v>
      </c>
      <c r="D9" s="5">
        <f t="shared" si="0"/>
        <v>27002564.780000001</v>
      </c>
      <c r="E9" s="5">
        <v>24800079.170000002</v>
      </c>
      <c r="F9" s="5">
        <v>24800079.170000002</v>
      </c>
      <c r="G9" s="5">
        <f t="shared" si="1"/>
        <v>2202485.6099999994</v>
      </c>
      <c r="H9" s="9">
        <v>1400</v>
      </c>
    </row>
    <row r="10" spans="1:8" x14ac:dyDescent="0.2">
      <c r="A10" s="19" t="s">
        <v>65</v>
      </c>
      <c r="B10" s="5">
        <v>6808755.7800000003</v>
      </c>
      <c r="C10" s="5">
        <v>4799637.38</v>
      </c>
      <c r="D10" s="5">
        <f t="shared" si="0"/>
        <v>11608393.16</v>
      </c>
      <c r="E10" s="5">
        <v>7697408.8099999996</v>
      </c>
      <c r="F10" s="5">
        <v>7697408.8099999996</v>
      </c>
      <c r="G10" s="5">
        <f t="shared" si="1"/>
        <v>3910984.3500000006</v>
      </c>
      <c r="H10" s="9">
        <v>1500</v>
      </c>
    </row>
    <row r="11" spans="1:8" x14ac:dyDescent="0.2">
      <c r="A11" s="19" t="s">
        <v>34</v>
      </c>
      <c r="B11" s="5">
        <v>0</v>
      </c>
      <c r="C11" s="5">
        <v>0</v>
      </c>
      <c r="D11" s="5">
        <f t="shared" si="0"/>
        <v>0</v>
      </c>
      <c r="E11" s="5">
        <v>0</v>
      </c>
      <c r="F11" s="5">
        <v>0</v>
      </c>
      <c r="G11" s="5">
        <f t="shared" si="1"/>
        <v>0</v>
      </c>
      <c r="H11" s="9">
        <v>1600</v>
      </c>
    </row>
    <row r="12" spans="1:8" x14ac:dyDescent="0.2">
      <c r="A12" s="19" t="s">
        <v>66</v>
      </c>
      <c r="B12" s="5">
        <v>24881608.789999999</v>
      </c>
      <c r="C12" s="5">
        <v>3760518.33</v>
      </c>
      <c r="D12" s="5">
        <f t="shared" si="0"/>
        <v>28642127.119999997</v>
      </c>
      <c r="E12" s="5">
        <v>24447347</v>
      </c>
      <c r="F12" s="5">
        <v>24447347</v>
      </c>
      <c r="G12" s="5">
        <f t="shared" si="1"/>
        <v>4194780.1199999973</v>
      </c>
      <c r="H12" s="9">
        <v>1700</v>
      </c>
    </row>
    <row r="13" spans="1:8" x14ac:dyDescent="0.2">
      <c r="A13" s="17" t="s">
        <v>123</v>
      </c>
      <c r="B13" s="13">
        <f>SUM(B14:B22)</f>
        <v>28090474.310000002</v>
      </c>
      <c r="C13" s="13">
        <f>SUM(C14:C22)</f>
        <v>37963446.910000004</v>
      </c>
      <c r="D13" s="13">
        <f t="shared" si="0"/>
        <v>66053921.220000006</v>
      </c>
      <c r="E13" s="13">
        <f>SUM(E14:E22)</f>
        <v>51737639.569999993</v>
      </c>
      <c r="F13" s="13">
        <f>SUM(F14:F22)</f>
        <v>51737639.569999993</v>
      </c>
      <c r="G13" s="13">
        <f t="shared" si="1"/>
        <v>14316281.650000013</v>
      </c>
      <c r="H13" s="18">
        <v>0</v>
      </c>
    </row>
    <row r="14" spans="1:8" x14ac:dyDescent="0.2">
      <c r="A14" s="19" t="s">
        <v>67</v>
      </c>
      <c r="B14" s="5">
        <v>4111452.03</v>
      </c>
      <c r="C14" s="5">
        <v>7597068.96</v>
      </c>
      <c r="D14" s="5">
        <f t="shared" si="0"/>
        <v>11708520.99</v>
      </c>
      <c r="E14" s="5">
        <v>6019924.8200000003</v>
      </c>
      <c r="F14" s="5">
        <v>6019924.8200000003</v>
      </c>
      <c r="G14" s="5">
        <f t="shared" si="1"/>
        <v>5688596.1699999999</v>
      </c>
      <c r="H14" s="9">
        <v>2100</v>
      </c>
    </row>
    <row r="15" spans="1:8" x14ac:dyDescent="0.2">
      <c r="A15" s="19" t="s">
        <v>68</v>
      </c>
      <c r="B15" s="5">
        <v>1822755.69</v>
      </c>
      <c r="C15" s="5">
        <v>1535964.95</v>
      </c>
      <c r="D15" s="5">
        <f t="shared" si="0"/>
        <v>3358720.6399999997</v>
      </c>
      <c r="E15" s="5">
        <v>2936140.52</v>
      </c>
      <c r="F15" s="5">
        <v>2936140.52</v>
      </c>
      <c r="G15" s="5">
        <f t="shared" si="1"/>
        <v>422580.11999999965</v>
      </c>
      <c r="H15" s="9">
        <v>2200</v>
      </c>
    </row>
    <row r="16" spans="1:8" x14ac:dyDescent="0.2">
      <c r="A16" s="19" t="s">
        <v>69</v>
      </c>
      <c r="B16" s="5">
        <v>17027.02</v>
      </c>
      <c r="C16" s="5">
        <v>34500</v>
      </c>
      <c r="D16" s="5">
        <f t="shared" si="0"/>
        <v>51527.020000000004</v>
      </c>
      <c r="E16" s="5">
        <v>9094.6</v>
      </c>
      <c r="F16" s="5">
        <v>9094.6</v>
      </c>
      <c r="G16" s="5">
        <f t="shared" si="1"/>
        <v>42432.420000000006</v>
      </c>
      <c r="H16" s="9">
        <v>2300</v>
      </c>
    </row>
    <row r="17" spans="1:8" x14ac:dyDescent="0.2">
      <c r="A17" s="19" t="s">
        <v>70</v>
      </c>
      <c r="B17" s="5">
        <v>2798205.57</v>
      </c>
      <c r="C17" s="5">
        <v>10561282.189999999</v>
      </c>
      <c r="D17" s="5">
        <f t="shared" si="0"/>
        <v>13359487.76</v>
      </c>
      <c r="E17" s="5">
        <v>10879149.6</v>
      </c>
      <c r="F17" s="5">
        <v>10879149.6</v>
      </c>
      <c r="G17" s="5">
        <f t="shared" si="1"/>
        <v>2480338.16</v>
      </c>
      <c r="H17" s="9">
        <v>2400</v>
      </c>
    </row>
    <row r="18" spans="1:8" x14ac:dyDescent="0.2">
      <c r="A18" s="19" t="s">
        <v>71</v>
      </c>
      <c r="B18" s="5">
        <v>196447.08</v>
      </c>
      <c r="C18" s="5">
        <v>1008428.42</v>
      </c>
      <c r="D18" s="5">
        <f t="shared" si="0"/>
        <v>1204875.5</v>
      </c>
      <c r="E18" s="5">
        <v>852354.16</v>
      </c>
      <c r="F18" s="5">
        <v>852354.16</v>
      </c>
      <c r="G18" s="5">
        <f t="shared" si="1"/>
        <v>352521.33999999997</v>
      </c>
      <c r="H18" s="9">
        <v>2500</v>
      </c>
    </row>
    <row r="19" spans="1:8" x14ac:dyDescent="0.2">
      <c r="A19" s="19" t="s">
        <v>72</v>
      </c>
      <c r="B19" s="5">
        <v>13811513.32</v>
      </c>
      <c r="C19" s="5">
        <v>8247458.9299999997</v>
      </c>
      <c r="D19" s="5">
        <f t="shared" si="0"/>
        <v>22058972.25</v>
      </c>
      <c r="E19" s="5">
        <v>19757021.66</v>
      </c>
      <c r="F19" s="5">
        <v>19757021.66</v>
      </c>
      <c r="G19" s="5">
        <f t="shared" si="1"/>
        <v>2301950.59</v>
      </c>
      <c r="H19" s="9">
        <v>2600</v>
      </c>
    </row>
    <row r="20" spans="1:8" x14ac:dyDescent="0.2">
      <c r="A20" s="19" t="s">
        <v>73</v>
      </c>
      <c r="B20" s="5">
        <v>1319826.9099999999</v>
      </c>
      <c r="C20" s="5">
        <v>2367027.0499999998</v>
      </c>
      <c r="D20" s="5">
        <f t="shared" si="0"/>
        <v>3686853.96</v>
      </c>
      <c r="E20" s="5">
        <v>2617743.44</v>
      </c>
      <c r="F20" s="5">
        <v>2617743.44</v>
      </c>
      <c r="G20" s="5">
        <f t="shared" si="1"/>
        <v>1069110.52</v>
      </c>
      <c r="H20" s="9">
        <v>2700</v>
      </c>
    </row>
    <row r="21" spans="1:8" x14ac:dyDescent="0.2">
      <c r="A21" s="19" t="s">
        <v>74</v>
      </c>
      <c r="B21" s="5">
        <v>2162.16</v>
      </c>
      <c r="C21" s="5">
        <v>-2162.16</v>
      </c>
      <c r="D21" s="5">
        <f t="shared" si="0"/>
        <v>0</v>
      </c>
      <c r="E21" s="5">
        <v>0</v>
      </c>
      <c r="F21" s="5">
        <v>0</v>
      </c>
      <c r="G21" s="5">
        <f t="shared" si="1"/>
        <v>0</v>
      </c>
      <c r="H21" s="9">
        <v>2800</v>
      </c>
    </row>
    <row r="22" spans="1:8" x14ac:dyDescent="0.2">
      <c r="A22" s="19" t="s">
        <v>75</v>
      </c>
      <c r="B22" s="5">
        <v>4011084.53</v>
      </c>
      <c r="C22" s="5">
        <v>6613878.5700000003</v>
      </c>
      <c r="D22" s="5">
        <f t="shared" si="0"/>
        <v>10624963.1</v>
      </c>
      <c r="E22" s="5">
        <v>8666210.7699999996</v>
      </c>
      <c r="F22" s="5">
        <v>8666210.7699999996</v>
      </c>
      <c r="G22" s="5">
        <f t="shared" si="1"/>
        <v>1958752.33</v>
      </c>
      <c r="H22" s="9">
        <v>2900</v>
      </c>
    </row>
    <row r="23" spans="1:8" x14ac:dyDescent="0.2">
      <c r="A23" s="17" t="s">
        <v>59</v>
      </c>
      <c r="B23" s="13">
        <f>SUM(B24:B32)</f>
        <v>34811624.100000001</v>
      </c>
      <c r="C23" s="13">
        <f>SUM(C24:C32)</f>
        <v>71701217.039999992</v>
      </c>
      <c r="D23" s="13">
        <f t="shared" si="0"/>
        <v>106512841.13999999</v>
      </c>
      <c r="E23" s="13">
        <f>SUM(E24:E32)</f>
        <v>85502764.090000004</v>
      </c>
      <c r="F23" s="13">
        <f>SUM(F24:F32)</f>
        <v>85455318.090000004</v>
      </c>
      <c r="G23" s="13">
        <f t="shared" si="1"/>
        <v>21010077.049999982</v>
      </c>
      <c r="H23" s="18">
        <v>0</v>
      </c>
    </row>
    <row r="24" spans="1:8" x14ac:dyDescent="0.2">
      <c r="A24" s="19" t="s">
        <v>76</v>
      </c>
      <c r="B24" s="5">
        <v>2521775.35</v>
      </c>
      <c r="C24" s="5">
        <v>1408088.38</v>
      </c>
      <c r="D24" s="5">
        <f t="shared" si="0"/>
        <v>3929863.73</v>
      </c>
      <c r="E24" s="5">
        <v>3147504.41</v>
      </c>
      <c r="F24" s="5">
        <v>3100058.41</v>
      </c>
      <c r="G24" s="5">
        <f t="shared" si="1"/>
        <v>782359.31999999983</v>
      </c>
      <c r="H24" s="9">
        <v>3100</v>
      </c>
    </row>
    <row r="25" spans="1:8" x14ac:dyDescent="0.2">
      <c r="A25" s="19" t="s">
        <v>77</v>
      </c>
      <c r="B25" s="5">
        <v>2717237.18</v>
      </c>
      <c r="C25" s="5">
        <v>23236294.390000001</v>
      </c>
      <c r="D25" s="5">
        <f t="shared" si="0"/>
        <v>25953531.57</v>
      </c>
      <c r="E25" s="5">
        <v>19749620.75</v>
      </c>
      <c r="F25" s="5">
        <v>19749620.75</v>
      </c>
      <c r="G25" s="5">
        <f t="shared" si="1"/>
        <v>6203910.8200000003</v>
      </c>
      <c r="H25" s="9">
        <v>3200</v>
      </c>
    </row>
    <row r="26" spans="1:8" x14ac:dyDescent="0.2">
      <c r="A26" s="19" t="s">
        <v>78</v>
      </c>
      <c r="B26" s="5">
        <v>1097601.47</v>
      </c>
      <c r="C26" s="5">
        <v>7925920.7199999997</v>
      </c>
      <c r="D26" s="5">
        <f t="shared" si="0"/>
        <v>9023522.1899999995</v>
      </c>
      <c r="E26" s="5">
        <v>6371757.04</v>
      </c>
      <c r="F26" s="5">
        <v>6371757.04</v>
      </c>
      <c r="G26" s="5">
        <f t="shared" si="1"/>
        <v>2651765.1499999994</v>
      </c>
      <c r="H26" s="9">
        <v>3300</v>
      </c>
    </row>
    <row r="27" spans="1:8" x14ac:dyDescent="0.2">
      <c r="A27" s="19" t="s">
        <v>79</v>
      </c>
      <c r="B27" s="5">
        <v>1827894.45</v>
      </c>
      <c r="C27" s="5">
        <v>2361506.5699999998</v>
      </c>
      <c r="D27" s="5">
        <f t="shared" si="0"/>
        <v>4189401.0199999996</v>
      </c>
      <c r="E27" s="5">
        <v>4023355.18</v>
      </c>
      <c r="F27" s="5">
        <v>4023355.18</v>
      </c>
      <c r="G27" s="5">
        <f t="shared" si="1"/>
        <v>166045.83999999939</v>
      </c>
      <c r="H27" s="9">
        <v>3400</v>
      </c>
    </row>
    <row r="28" spans="1:8" x14ac:dyDescent="0.2">
      <c r="A28" s="19" t="s">
        <v>80</v>
      </c>
      <c r="B28" s="5">
        <v>7290547.5199999996</v>
      </c>
      <c r="C28" s="5">
        <v>12588501.85</v>
      </c>
      <c r="D28" s="5">
        <f t="shared" si="0"/>
        <v>19879049.369999997</v>
      </c>
      <c r="E28" s="5">
        <v>12382473.59</v>
      </c>
      <c r="F28" s="5">
        <v>12382473.59</v>
      </c>
      <c r="G28" s="5">
        <f t="shared" si="1"/>
        <v>7496575.7799999975</v>
      </c>
      <c r="H28" s="9">
        <v>3500</v>
      </c>
    </row>
    <row r="29" spans="1:8" x14ac:dyDescent="0.2">
      <c r="A29" s="19" t="s">
        <v>81</v>
      </c>
      <c r="B29" s="5">
        <v>2072258.51</v>
      </c>
      <c r="C29" s="5">
        <v>2629091.6800000002</v>
      </c>
      <c r="D29" s="5">
        <f t="shared" si="0"/>
        <v>4701350.1900000004</v>
      </c>
      <c r="E29" s="5">
        <v>4482118.3899999997</v>
      </c>
      <c r="F29" s="5">
        <v>4482118.3899999997</v>
      </c>
      <c r="G29" s="5">
        <f t="shared" si="1"/>
        <v>219231.80000000075</v>
      </c>
      <c r="H29" s="9">
        <v>3600</v>
      </c>
    </row>
    <row r="30" spans="1:8" x14ac:dyDescent="0.2">
      <c r="A30" s="19" t="s">
        <v>82</v>
      </c>
      <c r="B30" s="5">
        <v>560327.47</v>
      </c>
      <c r="C30" s="5">
        <v>-36483.370000000003</v>
      </c>
      <c r="D30" s="5">
        <f t="shared" si="0"/>
        <v>523844.1</v>
      </c>
      <c r="E30" s="5">
        <v>235263.84</v>
      </c>
      <c r="F30" s="5">
        <v>235263.84</v>
      </c>
      <c r="G30" s="5">
        <f t="shared" si="1"/>
        <v>288580.26</v>
      </c>
      <c r="H30" s="9">
        <v>3700</v>
      </c>
    </row>
    <row r="31" spans="1:8" x14ac:dyDescent="0.2">
      <c r="A31" s="19" t="s">
        <v>83</v>
      </c>
      <c r="B31" s="5">
        <v>10041673.33</v>
      </c>
      <c r="C31" s="5">
        <v>18802394.609999999</v>
      </c>
      <c r="D31" s="5">
        <f t="shared" si="0"/>
        <v>28844067.939999998</v>
      </c>
      <c r="E31" s="5">
        <v>27505167.010000002</v>
      </c>
      <c r="F31" s="5">
        <v>27505167.010000002</v>
      </c>
      <c r="G31" s="5">
        <f t="shared" si="1"/>
        <v>1338900.929999996</v>
      </c>
      <c r="H31" s="9">
        <v>3800</v>
      </c>
    </row>
    <row r="32" spans="1:8" x14ac:dyDescent="0.2">
      <c r="A32" s="19" t="s">
        <v>18</v>
      </c>
      <c r="B32" s="5">
        <v>6682308.8200000003</v>
      </c>
      <c r="C32" s="5">
        <v>2785902.21</v>
      </c>
      <c r="D32" s="5">
        <f t="shared" si="0"/>
        <v>9468211.0300000012</v>
      </c>
      <c r="E32" s="5">
        <v>7605503.8799999999</v>
      </c>
      <c r="F32" s="5">
        <v>7605503.8799999999</v>
      </c>
      <c r="G32" s="5">
        <f t="shared" si="1"/>
        <v>1862707.1500000013</v>
      </c>
      <c r="H32" s="9">
        <v>3900</v>
      </c>
    </row>
    <row r="33" spans="1:8" x14ac:dyDescent="0.2">
      <c r="A33" s="17" t="s">
        <v>124</v>
      </c>
      <c r="B33" s="13">
        <f>SUM(B34:B42)</f>
        <v>41783634.5</v>
      </c>
      <c r="C33" s="13">
        <f>SUM(C34:C42)</f>
        <v>33719443.75</v>
      </c>
      <c r="D33" s="13">
        <f t="shared" si="0"/>
        <v>75503078.25</v>
      </c>
      <c r="E33" s="13">
        <f>SUM(E34:E42)</f>
        <v>56674696.5</v>
      </c>
      <c r="F33" s="13">
        <f>SUM(F34:F42)</f>
        <v>56674696.5</v>
      </c>
      <c r="G33" s="13">
        <f t="shared" si="1"/>
        <v>18828381.75</v>
      </c>
      <c r="H33" s="18">
        <v>0</v>
      </c>
    </row>
    <row r="34" spans="1:8" x14ac:dyDescent="0.2">
      <c r="A34" s="19" t="s">
        <v>84</v>
      </c>
      <c r="B34" s="5">
        <v>0</v>
      </c>
      <c r="C34" s="5">
        <v>0</v>
      </c>
      <c r="D34" s="5">
        <f t="shared" si="0"/>
        <v>0</v>
      </c>
      <c r="E34" s="5">
        <v>0</v>
      </c>
      <c r="F34" s="5">
        <v>0</v>
      </c>
      <c r="G34" s="5">
        <f t="shared" si="1"/>
        <v>0</v>
      </c>
      <c r="H34" s="9">
        <v>4100</v>
      </c>
    </row>
    <row r="35" spans="1:8" x14ac:dyDescent="0.2">
      <c r="A35" s="19" t="s">
        <v>85</v>
      </c>
      <c r="B35" s="5">
        <v>0</v>
      </c>
      <c r="C35" s="5">
        <v>1127538.28</v>
      </c>
      <c r="D35" s="5">
        <f t="shared" si="0"/>
        <v>1127538.28</v>
      </c>
      <c r="E35" s="5">
        <v>1094150</v>
      </c>
      <c r="F35" s="5">
        <v>1094150</v>
      </c>
      <c r="G35" s="5">
        <f t="shared" si="1"/>
        <v>33388.280000000028</v>
      </c>
      <c r="H35" s="9">
        <v>4200</v>
      </c>
    </row>
    <row r="36" spans="1:8" x14ac:dyDescent="0.2">
      <c r="A36" s="19" t="s">
        <v>86</v>
      </c>
      <c r="B36" s="5">
        <v>23582757.32</v>
      </c>
      <c r="C36" s="5">
        <v>-562265.28</v>
      </c>
      <c r="D36" s="5">
        <f t="shared" si="0"/>
        <v>23020492.039999999</v>
      </c>
      <c r="E36" s="5">
        <v>23009140.699999999</v>
      </c>
      <c r="F36" s="5">
        <v>23009140.699999999</v>
      </c>
      <c r="G36" s="5">
        <f t="shared" si="1"/>
        <v>11351.339999999851</v>
      </c>
      <c r="H36" s="9">
        <v>4300</v>
      </c>
    </row>
    <row r="37" spans="1:8" x14ac:dyDescent="0.2">
      <c r="A37" s="19" t="s">
        <v>87</v>
      </c>
      <c r="B37" s="5">
        <v>18200877.18</v>
      </c>
      <c r="C37" s="5">
        <v>33154170.75</v>
      </c>
      <c r="D37" s="5">
        <f t="shared" si="0"/>
        <v>51355047.93</v>
      </c>
      <c r="E37" s="5">
        <v>32571405.800000001</v>
      </c>
      <c r="F37" s="5">
        <v>32571405.800000001</v>
      </c>
      <c r="G37" s="5">
        <f t="shared" si="1"/>
        <v>18783642.129999999</v>
      </c>
      <c r="H37" s="9">
        <v>4400</v>
      </c>
    </row>
    <row r="38" spans="1:8" x14ac:dyDescent="0.2">
      <c r="A38" s="19" t="s">
        <v>39</v>
      </c>
      <c r="B38" s="5">
        <v>0</v>
      </c>
      <c r="C38" s="5">
        <v>0</v>
      </c>
      <c r="D38" s="5">
        <f t="shared" si="0"/>
        <v>0</v>
      </c>
      <c r="E38" s="5">
        <v>0</v>
      </c>
      <c r="F38" s="5">
        <v>0</v>
      </c>
      <c r="G38" s="5">
        <f t="shared" si="1"/>
        <v>0</v>
      </c>
      <c r="H38" s="9">
        <v>4500</v>
      </c>
    </row>
    <row r="39" spans="1:8" x14ac:dyDescent="0.2">
      <c r="A39" s="19" t="s">
        <v>88</v>
      </c>
      <c r="B39" s="5">
        <v>0</v>
      </c>
      <c r="C39" s="5">
        <v>0</v>
      </c>
      <c r="D39" s="5">
        <f t="shared" si="0"/>
        <v>0</v>
      </c>
      <c r="E39" s="5">
        <v>0</v>
      </c>
      <c r="F39" s="5">
        <v>0</v>
      </c>
      <c r="G39" s="5">
        <f t="shared" si="1"/>
        <v>0</v>
      </c>
      <c r="H39" s="9">
        <v>4600</v>
      </c>
    </row>
    <row r="40" spans="1:8" x14ac:dyDescent="0.2">
      <c r="A40" s="19" t="s">
        <v>89</v>
      </c>
      <c r="B40" s="5">
        <v>0</v>
      </c>
      <c r="C40" s="5">
        <v>0</v>
      </c>
      <c r="D40" s="5">
        <f t="shared" si="0"/>
        <v>0</v>
      </c>
      <c r="E40" s="5">
        <v>0</v>
      </c>
      <c r="F40" s="5">
        <v>0</v>
      </c>
      <c r="G40" s="5">
        <f t="shared" si="1"/>
        <v>0</v>
      </c>
      <c r="H40" s="9">
        <v>4700</v>
      </c>
    </row>
    <row r="41" spans="1:8" x14ac:dyDescent="0.2">
      <c r="A41" s="19" t="s">
        <v>35</v>
      </c>
      <c r="B41" s="5">
        <v>0</v>
      </c>
      <c r="C41" s="5">
        <v>0</v>
      </c>
      <c r="D41" s="5">
        <f t="shared" si="0"/>
        <v>0</v>
      </c>
      <c r="E41" s="5">
        <v>0</v>
      </c>
      <c r="F41" s="5">
        <v>0</v>
      </c>
      <c r="G41" s="5">
        <f t="shared" si="1"/>
        <v>0</v>
      </c>
      <c r="H41" s="9">
        <v>4800</v>
      </c>
    </row>
    <row r="42" spans="1:8" x14ac:dyDescent="0.2">
      <c r="A42" s="19" t="s">
        <v>90</v>
      </c>
      <c r="B42" s="5">
        <v>0</v>
      </c>
      <c r="C42" s="5">
        <v>0</v>
      </c>
      <c r="D42" s="5">
        <f t="shared" si="0"/>
        <v>0</v>
      </c>
      <c r="E42" s="5">
        <v>0</v>
      </c>
      <c r="F42" s="5">
        <v>0</v>
      </c>
      <c r="G42" s="5">
        <f t="shared" si="1"/>
        <v>0</v>
      </c>
      <c r="H42" s="9">
        <v>4900</v>
      </c>
    </row>
    <row r="43" spans="1:8" x14ac:dyDescent="0.2">
      <c r="A43" s="17" t="s">
        <v>125</v>
      </c>
      <c r="B43" s="13">
        <f>SUM(B44:B52)</f>
        <v>1934463.68</v>
      </c>
      <c r="C43" s="13">
        <f>SUM(C44:C52)</f>
        <v>12323395.029999999</v>
      </c>
      <c r="D43" s="13">
        <f t="shared" si="0"/>
        <v>14257858.709999999</v>
      </c>
      <c r="E43" s="13">
        <f>SUM(E44:E52)</f>
        <v>11058247.190000001</v>
      </c>
      <c r="F43" s="13">
        <f>SUM(F44:F52)</f>
        <v>11058247.190000001</v>
      </c>
      <c r="G43" s="13">
        <f t="shared" si="1"/>
        <v>3199611.5199999977</v>
      </c>
      <c r="H43" s="18">
        <v>0</v>
      </c>
    </row>
    <row r="44" spans="1:8" x14ac:dyDescent="0.2">
      <c r="A44" s="4" t="s">
        <v>91</v>
      </c>
      <c r="B44" s="5">
        <v>1065563.3999999999</v>
      </c>
      <c r="C44" s="5">
        <v>3687555.73</v>
      </c>
      <c r="D44" s="5">
        <f t="shared" si="0"/>
        <v>4753119.13</v>
      </c>
      <c r="E44" s="5">
        <v>3301926.5</v>
      </c>
      <c r="F44" s="5">
        <v>3301926.5</v>
      </c>
      <c r="G44" s="5">
        <f t="shared" si="1"/>
        <v>1451192.63</v>
      </c>
      <c r="H44" s="9">
        <v>5100</v>
      </c>
    </row>
    <row r="45" spans="1:8" x14ac:dyDescent="0.2">
      <c r="A45" s="19" t="s">
        <v>92</v>
      </c>
      <c r="B45" s="5">
        <v>109086.41</v>
      </c>
      <c r="C45" s="5">
        <v>1315727.8600000001</v>
      </c>
      <c r="D45" s="5">
        <f t="shared" si="0"/>
        <v>1424814.27</v>
      </c>
      <c r="E45" s="5">
        <v>1345335.7</v>
      </c>
      <c r="F45" s="5">
        <v>1345335.7</v>
      </c>
      <c r="G45" s="5">
        <f t="shared" si="1"/>
        <v>79478.570000000065</v>
      </c>
      <c r="H45" s="9">
        <v>5200</v>
      </c>
    </row>
    <row r="46" spans="1:8" x14ac:dyDescent="0.2">
      <c r="A46" s="19" t="s">
        <v>93</v>
      </c>
      <c r="B46" s="5">
        <v>0</v>
      </c>
      <c r="C46" s="5">
        <v>818185.6</v>
      </c>
      <c r="D46" s="5">
        <f t="shared" si="0"/>
        <v>818185.6</v>
      </c>
      <c r="E46" s="5">
        <v>229807.6</v>
      </c>
      <c r="F46" s="5">
        <v>229807.6</v>
      </c>
      <c r="G46" s="5">
        <f t="shared" si="1"/>
        <v>588378</v>
      </c>
      <c r="H46" s="9">
        <v>5300</v>
      </c>
    </row>
    <row r="47" spans="1:8" x14ac:dyDescent="0.2">
      <c r="A47" s="19" t="s">
        <v>94</v>
      </c>
      <c r="B47" s="5">
        <v>0</v>
      </c>
      <c r="C47" s="5">
        <v>4801500</v>
      </c>
      <c r="D47" s="5">
        <f t="shared" si="0"/>
        <v>4801500</v>
      </c>
      <c r="E47" s="5">
        <v>4400000</v>
      </c>
      <c r="F47" s="5">
        <v>4400000</v>
      </c>
      <c r="G47" s="5">
        <f t="shared" si="1"/>
        <v>401500</v>
      </c>
      <c r="H47" s="9">
        <v>5400</v>
      </c>
    </row>
    <row r="48" spans="1:8" x14ac:dyDescent="0.2">
      <c r="A48" s="19" t="s">
        <v>95</v>
      </c>
      <c r="B48" s="5">
        <v>0</v>
      </c>
      <c r="C48" s="5">
        <v>0</v>
      </c>
      <c r="D48" s="5">
        <f t="shared" si="0"/>
        <v>0</v>
      </c>
      <c r="E48" s="5">
        <v>0</v>
      </c>
      <c r="F48" s="5">
        <v>0</v>
      </c>
      <c r="G48" s="5">
        <f t="shared" si="1"/>
        <v>0</v>
      </c>
      <c r="H48" s="9">
        <v>5500</v>
      </c>
    </row>
    <row r="49" spans="1:8" x14ac:dyDescent="0.2">
      <c r="A49" s="19" t="s">
        <v>96</v>
      </c>
      <c r="B49" s="5">
        <v>744603.07</v>
      </c>
      <c r="C49" s="5">
        <v>1264418.71</v>
      </c>
      <c r="D49" s="5">
        <f t="shared" si="0"/>
        <v>2009021.7799999998</v>
      </c>
      <c r="E49" s="5">
        <v>1591807.39</v>
      </c>
      <c r="F49" s="5">
        <v>1591807.39</v>
      </c>
      <c r="G49" s="5">
        <f t="shared" si="1"/>
        <v>417214.3899999999</v>
      </c>
      <c r="H49" s="9">
        <v>5600</v>
      </c>
    </row>
    <row r="50" spans="1:8" x14ac:dyDescent="0.2">
      <c r="A50" s="19" t="s">
        <v>97</v>
      </c>
      <c r="B50" s="5">
        <v>0</v>
      </c>
      <c r="C50" s="5">
        <v>0</v>
      </c>
      <c r="D50" s="5">
        <f t="shared" si="0"/>
        <v>0</v>
      </c>
      <c r="E50" s="5">
        <v>0</v>
      </c>
      <c r="F50" s="5">
        <v>0</v>
      </c>
      <c r="G50" s="5">
        <f t="shared" si="1"/>
        <v>0</v>
      </c>
      <c r="H50" s="9">
        <v>5700</v>
      </c>
    </row>
    <row r="51" spans="1:8" x14ac:dyDescent="0.2">
      <c r="A51" s="19" t="s">
        <v>98</v>
      </c>
      <c r="B51" s="5">
        <v>0</v>
      </c>
      <c r="C51" s="5">
        <v>250000</v>
      </c>
      <c r="D51" s="5">
        <f t="shared" si="0"/>
        <v>250000</v>
      </c>
      <c r="E51" s="5">
        <v>0</v>
      </c>
      <c r="F51" s="5">
        <v>0</v>
      </c>
      <c r="G51" s="5">
        <f t="shared" si="1"/>
        <v>250000</v>
      </c>
      <c r="H51" s="9">
        <v>5800</v>
      </c>
    </row>
    <row r="52" spans="1:8" x14ac:dyDescent="0.2">
      <c r="A52" s="19" t="s">
        <v>99</v>
      </c>
      <c r="B52" s="5">
        <v>15210.8</v>
      </c>
      <c r="C52" s="5">
        <v>186007.13</v>
      </c>
      <c r="D52" s="5">
        <f t="shared" si="0"/>
        <v>201217.93</v>
      </c>
      <c r="E52" s="5">
        <v>189370</v>
      </c>
      <c r="F52" s="5">
        <v>189370</v>
      </c>
      <c r="G52" s="5">
        <f t="shared" si="1"/>
        <v>11847.929999999993</v>
      </c>
      <c r="H52" s="9">
        <v>5900</v>
      </c>
    </row>
    <row r="53" spans="1:8" x14ac:dyDescent="0.2">
      <c r="A53" s="17" t="s">
        <v>60</v>
      </c>
      <c r="B53" s="13">
        <f>SUM(B54:B56)</f>
        <v>21234806.219999999</v>
      </c>
      <c r="C53" s="13">
        <f>SUM(C54:C56)</f>
        <v>449997265.48000002</v>
      </c>
      <c r="D53" s="13">
        <f t="shared" si="0"/>
        <v>471232071.70000005</v>
      </c>
      <c r="E53" s="13">
        <f>SUM(E54:E56)</f>
        <v>234171784.78999999</v>
      </c>
      <c r="F53" s="13">
        <f>SUM(F54:F56)</f>
        <v>234171784.78999999</v>
      </c>
      <c r="G53" s="13">
        <f t="shared" si="1"/>
        <v>237060286.91000006</v>
      </c>
      <c r="H53" s="18">
        <v>0</v>
      </c>
    </row>
    <row r="54" spans="1:8" x14ac:dyDescent="0.2">
      <c r="A54" s="19" t="s">
        <v>100</v>
      </c>
      <c r="B54" s="5">
        <v>21234806.219999999</v>
      </c>
      <c r="C54" s="5">
        <v>445797265.48000002</v>
      </c>
      <c r="D54" s="5">
        <f t="shared" si="0"/>
        <v>467032071.70000005</v>
      </c>
      <c r="E54" s="5">
        <v>232523278.41999999</v>
      </c>
      <c r="F54" s="5">
        <v>232523278.41999999</v>
      </c>
      <c r="G54" s="5">
        <f t="shared" si="1"/>
        <v>234508793.28000006</v>
      </c>
      <c r="H54" s="9">
        <v>6100</v>
      </c>
    </row>
    <row r="55" spans="1:8" x14ac:dyDescent="0.2">
      <c r="A55" s="19" t="s">
        <v>101</v>
      </c>
      <c r="B55" s="5">
        <v>0</v>
      </c>
      <c r="C55" s="5">
        <v>0</v>
      </c>
      <c r="D55" s="5">
        <f t="shared" si="0"/>
        <v>0</v>
      </c>
      <c r="E55" s="5">
        <v>0</v>
      </c>
      <c r="F55" s="5">
        <v>0</v>
      </c>
      <c r="G55" s="5">
        <f t="shared" si="1"/>
        <v>0</v>
      </c>
      <c r="H55" s="9">
        <v>6200</v>
      </c>
    </row>
    <row r="56" spans="1:8" x14ac:dyDescent="0.2">
      <c r="A56" s="19" t="s">
        <v>102</v>
      </c>
      <c r="B56" s="5">
        <v>0</v>
      </c>
      <c r="C56" s="5">
        <v>4200000</v>
      </c>
      <c r="D56" s="5">
        <f t="shared" si="0"/>
        <v>4200000</v>
      </c>
      <c r="E56" s="5">
        <v>1648506.37</v>
      </c>
      <c r="F56" s="5">
        <v>1648506.37</v>
      </c>
      <c r="G56" s="5">
        <f t="shared" si="1"/>
        <v>2551493.63</v>
      </c>
      <c r="H56" s="9">
        <v>6300</v>
      </c>
    </row>
    <row r="57" spans="1:8" x14ac:dyDescent="0.2">
      <c r="A57" s="17" t="s">
        <v>126</v>
      </c>
      <c r="B57" s="13">
        <f>SUM(B58:B64)</f>
        <v>55198319.200000003</v>
      </c>
      <c r="C57" s="13">
        <f>SUM(C58:C64)</f>
        <v>-38171626.75</v>
      </c>
      <c r="D57" s="13">
        <f t="shared" si="0"/>
        <v>17026692.450000003</v>
      </c>
      <c r="E57" s="13">
        <f>SUM(E58:E64)</f>
        <v>0</v>
      </c>
      <c r="F57" s="13">
        <f>SUM(F58:F64)</f>
        <v>0</v>
      </c>
      <c r="G57" s="13">
        <f t="shared" si="1"/>
        <v>17026692.450000003</v>
      </c>
      <c r="H57" s="18">
        <v>0</v>
      </c>
    </row>
    <row r="58" spans="1:8" x14ac:dyDescent="0.2">
      <c r="A58" s="19" t="s">
        <v>103</v>
      </c>
      <c r="B58" s="5">
        <v>0</v>
      </c>
      <c r="C58" s="5">
        <v>0</v>
      </c>
      <c r="D58" s="5">
        <f t="shared" si="0"/>
        <v>0</v>
      </c>
      <c r="E58" s="5">
        <v>0</v>
      </c>
      <c r="F58" s="5">
        <v>0</v>
      </c>
      <c r="G58" s="5">
        <f t="shared" si="1"/>
        <v>0</v>
      </c>
      <c r="H58" s="9">
        <v>7100</v>
      </c>
    </row>
    <row r="59" spans="1:8" x14ac:dyDescent="0.2">
      <c r="A59" s="19" t="s">
        <v>104</v>
      </c>
      <c r="B59" s="5">
        <v>0</v>
      </c>
      <c r="C59" s="5">
        <v>0</v>
      </c>
      <c r="D59" s="5">
        <f t="shared" si="0"/>
        <v>0</v>
      </c>
      <c r="E59" s="5">
        <v>0</v>
      </c>
      <c r="F59" s="5">
        <v>0</v>
      </c>
      <c r="G59" s="5">
        <f t="shared" si="1"/>
        <v>0</v>
      </c>
      <c r="H59" s="9">
        <v>7200</v>
      </c>
    </row>
    <row r="60" spans="1:8" x14ac:dyDescent="0.2">
      <c r="A60" s="19" t="s">
        <v>105</v>
      </c>
      <c r="B60" s="5">
        <v>0</v>
      </c>
      <c r="C60" s="5">
        <v>0</v>
      </c>
      <c r="D60" s="5">
        <f t="shared" si="0"/>
        <v>0</v>
      </c>
      <c r="E60" s="5">
        <v>0</v>
      </c>
      <c r="F60" s="5">
        <v>0</v>
      </c>
      <c r="G60" s="5">
        <f t="shared" si="1"/>
        <v>0</v>
      </c>
      <c r="H60" s="9">
        <v>7300</v>
      </c>
    </row>
    <row r="61" spans="1:8" x14ac:dyDescent="0.2">
      <c r="A61" s="19" t="s">
        <v>106</v>
      </c>
      <c r="B61" s="5">
        <v>0</v>
      </c>
      <c r="C61" s="5">
        <v>0</v>
      </c>
      <c r="D61" s="5">
        <f t="shared" si="0"/>
        <v>0</v>
      </c>
      <c r="E61" s="5">
        <v>0</v>
      </c>
      <c r="F61" s="5">
        <v>0</v>
      </c>
      <c r="G61" s="5">
        <f t="shared" si="1"/>
        <v>0</v>
      </c>
      <c r="H61" s="9">
        <v>7400</v>
      </c>
    </row>
    <row r="62" spans="1:8" x14ac:dyDescent="0.2">
      <c r="A62" s="19" t="s">
        <v>107</v>
      </c>
      <c r="B62" s="5">
        <v>0</v>
      </c>
      <c r="C62" s="5">
        <v>0</v>
      </c>
      <c r="D62" s="5">
        <f t="shared" si="0"/>
        <v>0</v>
      </c>
      <c r="E62" s="5">
        <v>0</v>
      </c>
      <c r="F62" s="5">
        <v>0</v>
      </c>
      <c r="G62" s="5">
        <f t="shared" si="1"/>
        <v>0</v>
      </c>
      <c r="H62" s="9">
        <v>7500</v>
      </c>
    </row>
    <row r="63" spans="1:8" x14ac:dyDescent="0.2">
      <c r="A63" s="19" t="s">
        <v>108</v>
      </c>
      <c r="B63" s="5">
        <v>0</v>
      </c>
      <c r="C63" s="5">
        <v>0</v>
      </c>
      <c r="D63" s="5">
        <f t="shared" si="0"/>
        <v>0</v>
      </c>
      <c r="E63" s="5">
        <v>0</v>
      </c>
      <c r="F63" s="5">
        <v>0</v>
      </c>
      <c r="G63" s="5">
        <f t="shared" si="1"/>
        <v>0</v>
      </c>
      <c r="H63" s="9">
        <v>7600</v>
      </c>
    </row>
    <row r="64" spans="1:8" x14ac:dyDescent="0.2">
      <c r="A64" s="19" t="s">
        <v>109</v>
      </c>
      <c r="B64" s="5">
        <v>55198319.200000003</v>
      </c>
      <c r="C64" s="5">
        <v>-38171626.75</v>
      </c>
      <c r="D64" s="5">
        <f t="shared" si="0"/>
        <v>17026692.450000003</v>
      </c>
      <c r="E64" s="5">
        <v>0</v>
      </c>
      <c r="F64" s="5">
        <v>0</v>
      </c>
      <c r="G64" s="5">
        <f t="shared" si="1"/>
        <v>17026692.450000003</v>
      </c>
      <c r="H64" s="9">
        <v>7900</v>
      </c>
    </row>
    <row r="65" spans="1:8" x14ac:dyDescent="0.2">
      <c r="A65" s="17" t="s">
        <v>127</v>
      </c>
      <c r="B65" s="13">
        <f>SUM(B66:B68)</f>
        <v>13621102.68</v>
      </c>
      <c r="C65" s="13">
        <f>SUM(C66:C68)</f>
        <v>244004713.05000001</v>
      </c>
      <c r="D65" s="13">
        <f t="shared" si="0"/>
        <v>257625815.73000002</v>
      </c>
      <c r="E65" s="13">
        <f>SUM(E66:E68)</f>
        <v>226159476.19999999</v>
      </c>
      <c r="F65" s="13">
        <f>SUM(F66:F68)</f>
        <v>226159476.19999999</v>
      </c>
      <c r="G65" s="13">
        <f t="shared" si="1"/>
        <v>31466339.530000031</v>
      </c>
      <c r="H65" s="18">
        <v>0</v>
      </c>
    </row>
    <row r="66" spans="1:8" x14ac:dyDescent="0.2">
      <c r="A66" s="19" t="s">
        <v>36</v>
      </c>
      <c r="B66" s="5">
        <v>0</v>
      </c>
      <c r="C66" s="5">
        <v>0</v>
      </c>
      <c r="D66" s="5">
        <f t="shared" si="0"/>
        <v>0</v>
      </c>
      <c r="E66" s="5">
        <v>0</v>
      </c>
      <c r="F66" s="5">
        <v>0</v>
      </c>
      <c r="G66" s="5">
        <f t="shared" si="1"/>
        <v>0</v>
      </c>
      <c r="H66" s="9">
        <v>8100</v>
      </c>
    </row>
    <row r="67" spans="1:8" x14ac:dyDescent="0.2">
      <c r="A67" s="19" t="s">
        <v>37</v>
      </c>
      <c r="B67" s="5">
        <v>0</v>
      </c>
      <c r="C67" s="5">
        <v>0</v>
      </c>
      <c r="D67" s="5">
        <f t="shared" si="0"/>
        <v>0</v>
      </c>
      <c r="E67" s="5">
        <v>0</v>
      </c>
      <c r="F67" s="5">
        <v>0</v>
      </c>
      <c r="G67" s="5">
        <f t="shared" si="1"/>
        <v>0</v>
      </c>
      <c r="H67" s="9">
        <v>8300</v>
      </c>
    </row>
    <row r="68" spans="1:8" x14ac:dyDescent="0.2">
      <c r="A68" s="19" t="s">
        <v>38</v>
      </c>
      <c r="B68" s="5">
        <v>13621102.68</v>
      </c>
      <c r="C68" s="5">
        <v>244004713.05000001</v>
      </c>
      <c r="D68" s="5">
        <f t="shared" si="0"/>
        <v>257625815.73000002</v>
      </c>
      <c r="E68" s="5">
        <v>226159476.19999999</v>
      </c>
      <c r="F68" s="5">
        <v>226159476.19999999</v>
      </c>
      <c r="G68" s="5">
        <f t="shared" si="1"/>
        <v>31466339.530000031</v>
      </c>
      <c r="H68" s="9">
        <v>8500</v>
      </c>
    </row>
    <row r="69" spans="1:8" x14ac:dyDescent="0.2">
      <c r="A69" s="17" t="s">
        <v>61</v>
      </c>
      <c r="B69" s="13">
        <f>SUM(B70:B76)</f>
        <v>0</v>
      </c>
      <c r="C69" s="13">
        <f>SUM(C70:C76)</f>
        <v>0</v>
      </c>
      <c r="D69" s="13">
        <f t="shared" si="0"/>
        <v>0</v>
      </c>
      <c r="E69" s="13">
        <f>SUM(E70:E76)</f>
        <v>0</v>
      </c>
      <c r="F69" s="13">
        <f>SUM(F70:F76)</f>
        <v>0</v>
      </c>
      <c r="G69" s="13">
        <f t="shared" si="1"/>
        <v>0</v>
      </c>
      <c r="H69" s="18">
        <v>0</v>
      </c>
    </row>
    <row r="70" spans="1:8" x14ac:dyDescent="0.2">
      <c r="A70" s="19" t="s">
        <v>110</v>
      </c>
      <c r="B70" s="5">
        <v>0</v>
      </c>
      <c r="C70" s="5">
        <v>0</v>
      </c>
      <c r="D70" s="5">
        <f t="shared" ref="D70:D76" si="2">B70+C70</f>
        <v>0</v>
      </c>
      <c r="E70" s="5">
        <v>0</v>
      </c>
      <c r="F70" s="5">
        <v>0</v>
      </c>
      <c r="G70" s="5">
        <f t="shared" ref="G70:G76" si="3">D70-E70</f>
        <v>0</v>
      </c>
      <c r="H70" s="9">
        <v>9100</v>
      </c>
    </row>
    <row r="71" spans="1:8" x14ac:dyDescent="0.2">
      <c r="A71" s="19" t="s">
        <v>111</v>
      </c>
      <c r="B71" s="5">
        <v>0</v>
      </c>
      <c r="C71" s="5">
        <v>0</v>
      </c>
      <c r="D71" s="5">
        <f t="shared" si="2"/>
        <v>0</v>
      </c>
      <c r="E71" s="5">
        <v>0</v>
      </c>
      <c r="F71" s="5">
        <v>0</v>
      </c>
      <c r="G71" s="5">
        <f t="shared" si="3"/>
        <v>0</v>
      </c>
      <c r="H71" s="9">
        <v>9200</v>
      </c>
    </row>
    <row r="72" spans="1:8" x14ac:dyDescent="0.2">
      <c r="A72" s="19" t="s">
        <v>112</v>
      </c>
      <c r="B72" s="5">
        <v>0</v>
      </c>
      <c r="C72" s="5">
        <v>0</v>
      </c>
      <c r="D72" s="5">
        <f t="shared" si="2"/>
        <v>0</v>
      </c>
      <c r="E72" s="5">
        <v>0</v>
      </c>
      <c r="F72" s="5">
        <v>0</v>
      </c>
      <c r="G72" s="5">
        <f t="shared" si="3"/>
        <v>0</v>
      </c>
      <c r="H72" s="9">
        <v>9300</v>
      </c>
    </row>
    <row r="73" spans="1:8" x14ac:dyDescent="0.2">
      <c r="A73" s="19" t="s">
        <v>113</v>
      </c>
      <c r="B73" s="5">
        <v>0</v>
      </c>
      <c r="C73" s="5">
        <v>0</v>
      </c>
      <c r="D73" s="5">
        <f t="shared" si="2"/>
        <v>0</v>
      </c>
      <c r="E73" s="5">
        <v>0</v>
      </c>
      <c r="F73" s="5">
        <v>0</v>
      </c>
      <c r="G73" s="5">
        <f t="shared" si="3"/>
        <v>0</v>
      </c>
      <c r="H73" s="9">
        <v>9400</v>
      </c>
    </row>
    <row r="74" spans="1:8" x14ac:dyDescent="0.2">
      <c r="A74" s="19" t="s">
        <v>114</v>
      </c>
      <c r="B74" s="5">
        <v>0</v>
      </c>
      <c r="C74" s="5">
        <v>0</v>
      </c>
      <c r="D74" s="5">
        <f t="shared" si="2"/>
        <v>0</v>
      </c>
      <c r="E74" s="5">
        <v>0</v>
      </c>
      <c r="F74" s="5">
        <v>0</v>
      </c>
      <c r="G74" s="5">
        <f t="shared" si="3"/>
        <v>0</v>
      </c>
      <c r="H74" s="9">
        <v>9500</v>
      </c>
    </row>
    <row r="75" spans="1:8" x14ac:dyDescent="0.2">
      <c r="A75" s="19" t="s">
        <v>115</v>
      </c>
      <c r="B75" s="5">
        <v>0</v>
      </c>
      <c r="C75" s="5">
        <v>0</v>
      </c>
      <c r="D75" s="5">
        <f t="shared" si="2"/>
        <v>0</v>
      </c>
      <c r="E75" s="5">
        <v>0</v>
      </c>
      <c r="F75" s="5">
        <v>0</v>
      </c>
      <c r="G75" s="5">
        <f t="shared" si="3"/>
        <v>0</v>
      </c>
      <c r="H75" s="9">
        <v>9600</v>
      </c>
    </row>
    <row r="76" spans="1:8" x14ac:dyDescent="0.2">
      <c r="A76" s="20" t="s">
        <v>116</v>
      </c>
      <c r="B76" s="14">
        <v>0</v>
      </c>
      <c r="C76" s="14">
        <v>0</v>
      </c>
      <c r="D76" s="14">
        <f t="shared" si="2"/>
        <v>0</v>
      </c>
      <c r="E76" s="14">
        <v>0</v>
      </c>
      <c r="F76" s="14">
        <v>0</v>
      </c>
      <c r="G76" s="14">
        <f t="shared" si="3"/>
        <v>0</v>
      </c>
      <c r="H76" s="9">
        <v>9900</v>
      </c>
    </row>
    <row r="77" spans="1:8" x14ac:dyDescent="0.2">
      <c r="A77" s="10" t="s">
        <v>50</v>
      </c>
      <c r="B77" s="15">
        <f t="shared" ref="B77:G77" si="4">SUM(B5+B13+B23+B33+B43+B53+B57+B65+B69)</f>
        <v>380123913.83999991</v>
      </c>
      <c r="C77" s="15">
        <f t="shared" si="4"/>
        <v>840089537.49000001</v>
      </c>
      <c r="D77" s="15">
        <f t="shared" si="4"/>
        <v>1220213451.3299999</v>
      </c>
      <c r="E77" s="15">
        <f t="shared" si="4"/>
        <v>855471416.02999997</v>
      </c>
      <c r="F77" s="15">
        <f t="shared" si="4"/>
        <v>855423970.02999997</v>
      </c>
      <c r="G77" s="15">
        <f t="shared" si="4"/>
        <v>364742035.30000001</v>
      </c>
    </row>
    <row r="79" spans="1:8" x14ac:dyDescent="0.2">
      <c r="A79" s="1" t="s">
        <v>120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25" right="0.25" top="0.75" bottom="0.75" header="0.3" footer="0.3"/>
  <pageSetup scale="66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showGridLines="0" zoomScaleNormal="100" workbookViewId="0">
      <selection activeCell="H27" sqref="H27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50.1" customHeight="1" x14ac:dyDescent="0.2">
      <c r="A1" s="45" t="s">
        <v>130</v>
      </c>
      <c r="B1" s="41"/>
      <c r="C1" s="41"/>
      <c r="D1" s="41"/>
      <c r="E1" s="41"/>
      <c r="F1" s="41"/>
      <c r="G1" s="42"/>
    </row>
    <row r="2" spans="1:7" x14ac:dyDescent="0.2">
      <c r="A2" s="31"/>
      <c r="B2" s="28"/>
      <c r="C2" s="29"/>
      <c r="D2" s="26" t="s">
        <v>57</v>
      </c>
      <c r="E2" s="29"/>
      <c r="F2" s="30"/>
      <c r="G2" s="43" t="s">
        <v>56</v>
      </c>
    </row>
    <row r="3" spans="1:7" ht="24.95" customHeight="1" x14ac:dyDescent="0.2">
      <c r="A3" s="27" t="s">
        <v>51</v>
      </c>
      <c r="B3" s="2" t="s">
        <v>52</v>
      </c>
      <c r="C3" s="2" t="s">
        <v>117</v>
      </c>
      <c r="D3" s="2" t="s">
        <v>53</v>
      </c>
      <c r="E3" s="2" t="s">
        <v>54</v>
      </c>
      <c r="F3" s="2" t="s">
        <v>55</v>
      </c>
      <c r="G3" s="44"/>
    </row>
    <row r="4" spans="1:7" x14ac:dyDescent="0.2">
      <c r="A4" s="32"/>
      <c r="B4" s="3">
        <v>1</v>
      </c>
      <c r="C4" s="3">
        <v>2</v>
      </c>
      <c r="D4" s="3" t="s">
        <v>118</v>
      </c>
      <c r="E4" s="3">
        <v>4</v>
      </c>
      <c r="F4" s="3">
        <v>5</v>
      </c>
      <c r="G4" s="3" t="s">
        <v>119</v>
      </c>
    </row>
    <row r="5" spans="1:7" x14ac:dyDescent="0.2">
      <c r="A5" s="33"/>
      <c r="B5" s="34"/>
      <c r="C5" s="34"/>
      <c r="D5" s="34"/>
      <c r="E5" s="34"/>
      <c r="F5" s="34"/>
      <c r="G5" s="34"/>
    </row>
    <row r="6" spans="1:7" x14ac:dyDescent="0.2">
      <c r="A6" s="6" t="s">
        <v>0</v>
      </c>
      <c r="B6" s="5">
        <v>342061465.83999997</v>
      </c>
      <c r="C6" s="5">
        <v>135024888.00999999</v>
      </c>
      <c r="D6" s="5">
        <f>B6+C6</f>
        <v>477086353.84999996</v>
      </c>
      <c r="E6" s="5">
        <v>384081907.85000002</v>
      </c>
      <c r="F6" s="5">
        <v>384034461.85000002</v>
      </c>
      <c r="G6" s="5">
        <f>D6-E6</f>
        <v>93004445.99999994</v>
      </c>
    </row>
    <row r="7" spans="1:7" x14ac:dyDescent="0.2">
      <c r="A7" s="6"/>
      <c r="B7" s="5"/>
      <c r="C7" s="5"/>
      <c r="D7" s="5"/>
      <c r="E7" s="5"/>
      <c r="F7" s="5"/>
      <c r="G7" s="5"/>
    </row>
    <row r="8" spans="1:7" x14ac:dyDescent="0.2">
      <c r="A8" s="6" t="s">
        <v>1</v>
      </c>
      <c r="B8" s="5">
        <v>38062448</v>
      </c>
      <c r="C8" s="5">
        <v>705064649.48000002</v>
      </c>
      <c r="D8" s="5">
        <f>B8+C8</f>
        <v>743127097.48000002</v>
      </c>
      <c r="E8" s="5">
        <v>471389508.18000001</v>
      </c>
      <c r="F8" s="5">
        <v>471389508.18000001</v>
      </c>
      <c r="G8" s="5">
        <f>D8-E8</f>
        <v>271737589.30000001</v>
      </c>
    </row>
    <row r="9" spans="1:7" x14ac:dyDescent="0.2">
      <c r="A9" s="6"/>
      <c r="B9" s="5"/>
      <c r="C9" s="5"/>
      <c r="D9" s="5"/>
      <c r="E9" s="5"/>
      <c r="F9" s="5"/>
      <c r="G9" s="5"/>
    </row>
    <row r="10" spans="1:7" x14ac:dyDescent="0.2">
      <c r="A10" s="6" t="s">
        <v>2</v>
      </c>
      <c r="B10" s="5">
        <v>0</v>
      </c>
      <c r="C10" s="5">
        <v>0</v>
      </c>
      <c r="D10" s="5">
        <f>B10+C10</f>
        <v>0</v>
      </c>
      <c r="E10" s="5">
        <v>0</v>
      </c>
      <c r="F10" s="5">
        <v>0</v>
      </c>
      <c r="G10" s="5">
        <f>D10-E10</f>
        <v>0</v>
      </c>
    </row>
    <row r="11" spans="1:7" x14ac:dyDescent="0.2">
      <c r="A11" s="6"/>
      <c r="B11" s="5"/>
      <c r="C11" s="5"/>
      <c r="D11" s="5"/>
      <c r="E11" s="5"/>
      <c r="F11" s="5"/>
      <c r="G11" s="5"/>
    </row>
    <row r="12" spans="1:7" x14ac:dyDescent="0.2">
      <c r="A12" s="6" t="s">
        <v>39</v>
      </c>
      <c r="B12" s="5">
        <v>0</v>
      </c>
      <c r="C12" s="5">
        <v>0</v>
      </c>
      <c r="D12" s="5">
        <f>B12+C12</f>
        <v>0</v>
      </c>
      <c r="E12" s="5">
        <v>0</v>
      </c>
      <c r="F12" s="5">
        <v>0</v>
      </c>
      <c r="G12" s="5">
        <f>D12-E12</f>
        <v>0</v>
      </c>
    </row>
    <row r="13" spans="1:7" x14ac:dyDescent="0.2">
      <c r="A13" s="6"/>
      <c r="B13" s="5"/>
      <c r="C13" s="5"/>
      <c r="D13" s="5"/>
      <c r="E13" s="5"/>
      <c r="F13" s="5"/>
      <c r="G13" s="5"/>
    </row>
    <row r="14" spans="1:7" x14ac:dyDescent="0.2">
      <c r="A14" s="39" t="s">
        <v>36</v>
      </c>
      <c r="B14" s="5">
        <v>0</v>
      </c>
      <c r="C14" s="5">
        <v>0</v>
      </c>
      <c r="D14" s="5">
        <f>B14+C14</f>
        <v>0</v>
      </c>
      <c r="E14" s="5">
        <v>0</v>
      </c>
      <c r="F14" s="5">
        <v>0</v>
      </c>
      <c r="G14" s="5">
        <f>D14-E14</f>
        <v>0</v>
      </c>
    </row>
    <row r="15" spans="1:7" x14ac:dyDescent="0.2">
      <c r="A15" s="38"/>
      <c r="B15" s="14"/>
      <c r="C15" s="14"/>
      <c r="D15" s="14"/>
      <c r="E15" s="14"/>
      <c r="F15" s="14"/>
      <c r="G15" s="14"/>
    </row>
    <row r="16" spans="1:7" x14ac:dyDescent="0.2">
      <c r="A16" s="10" t="s">
        <v>50</v>
      </c>
      <c r="B16" s="15">
        <f t="shared" ref="B16:G16" si="0">SUM(B6+B8+B10+B12+B14)</f>
        <v>380123913.83999997</v>
      </c>
      <c r="C16" s="15">
        <f t="shared" si="0"/>
        <v>840089537.49000001</v>
      </c>
      <c r="D16" s="15">
        <f t="shared" si="0"/>
        <v>1220213451.3299999</v>
      </c>
      <c r="E16" s="15">
        <f t="shared" si="0"/>
        <v>855471416.02999997</v>
      </c>
      <c r="F16" s="15">
        <f t="shared" si="0"/>
        <v>855423970.02999997</v>
      </c>
      <c r="G16" s="15">
        <f t="shared" si="0"/>
        <v>364742035.29999995</v>
      </c>
    </row>
    <row r="17" spans="1:1" x14ac:dyDescent="0.2">
      <c r="A17" s="1" t="s">
        <v>120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4"/>
  <sheetViews>
    <sheetView showGridLines="0" workbookViewId="0">
      <selection activeCell="G110" sqref="A1:G110"/>
    </sheetView>
  </sheetViews>
  <sheetFormatPr baseColWidth="10" defaultColWidth="12" defaultRowHeight="11.25" x14ac:dyDescent="0.2"/>
  <cols>
    <col min="1" max="1" width="80.5" style="1" customWidth="1"/>
    <col min="2" max="7" width="18.33203125" style="1" customWidth="1"/>
    <col min="8" max="16384" width="12" style="1"/>
  </cols>
  <sheetData>
    <row r="1" spans="1:7" ht="45" customHeight="1" x14ac:dyDescent="0.2">
      <c r="A1" s="46" t="s">
        <v>179</v>
      </c>
      <c r="B1" s="47"/>
      <c r="C1" s="47"/>
      <c r="D1" s="47"/>
      <c r="E1" s="47"/>
      <c r="F1" s="47"/>
      <c r="G1" s="48"/>
    </row>
    <row r="2" spans="1:7" ht="12.6" customHeight="1" x14ac:dyDescent="0.2">
      <c r="A2" s="36"/>
      <c r="B2" s="35"/>
      <c r="C2" s="35"/>
      <c r="D2" s="35"/>
      <c r="E2" s="35"/>
      <c r="F2" s="35"/>
      <c r="G2" s="37"/>
    </row>
    <row r="3" spans="1:7" x14ac:dyDescent="0.2">
      <c r="A3" s="31"/>
      <c r="B3" s="28"/>
      <c r="C3" s="29"/>
      <c r="D3" s="26" t="s">
        <v>57</v>
      </c>
      <c r="E3" s="29"/>
      <c r="F3" s="30"/>
      <c r="G3" s="43" t="s">
        <v>56</v>
      </c>
    </row>
    <row r="4" spans="1:7" ht="24.95" customHeight="1" x14ac:dyDescent="0.2">
      <c r="A4" s="27" t="s">
        <v>51</v>
      </c>
      <c r="B4" s="2" t="s">
        <v>52</v>
      </c>
      <c r="C4" s="2" t="s">
        <v>117</v>
      </c>
      <c r="D4" s="2" t="s">
        <v>53</v>
      </c>
      <c r="E4" s="2" t="s">
        <v>54</v>
      </c>
      <c r="F4" s="2" t="s">
        <v>55</v>
      </c>
      <c r="G4" s="44"/>
    </row>
    <row r="5" spans="1:7" x14ac:dyDescent="0.2">
      <c r="A5" s="32"/>
      <c r="B5" s="3">
        <v>1</v>
      </c>
      <c r="C5" s="3">
        <v>2</v>
      </c>
      <c r="D5" s="3" t="s">
        <v>118</v>
      </c>
      <c r="E5" s="3">
        <v>4</v>
      </c>
      <c r="F5" s="3">
        <v>5</v>
      </c>
      <c r="G5" s="3" t="s">
        <v>119</v>
      </c>
    </row>
    <row r="6" spans="1:7" x14ac:dyDescent="0.2">
      <c r="A6" s="21"/>
      <c r="B6" s="7"/>
      <c r="C6" s="7"/>
      <c r="D6" s="7"/>
      <c r="E6" s="7"/>
      <c r="F6" s="7"/>
      <c r="G6" s="7"/>
    </row>
    <row r="7" spans="1:7" x14ac:dyDescent="0.2">
      <c r="A7" s="22" t="s">
        <v>131</v>
      </c>
      <c r="B7" s="5">
        <v>1076426.6100000001</v>
      </c>
      <c r="C7" s="5">
        <v>-231544.34</v>
      </c>
      <c r="D7" s="5">
        <f>B7+C7</f>
        <v>844882.27000000014</v>
      </c>
      <c r="E7" s="5">
        <v>842340.18</v>
      </c>
      <c r="F7" s="5">
        <v>842340.18</v>
      </c>
      <c r="G7" s="5">
        <f>D7-E7</f>
        <v>2542.0900000000838</v>
      </c>
    </row>
    <row r="8" spans="1:7" x14ac:dyDescent="0.2">
      <c r="A8" s="22" t="s">
        <v>132</v>
      </c>
      <c r="B8" s="5">
        <v>1076426.6100000001</v>
      </c>
      <c r="C8" s="5">
        <v>-249485.38</v>
      </c>
      <c r="D8" s="5">
        <f t="shared" ref="D8:D13" si="0">B8+C8</f>
        <v>826941.2300000001</v>
      </c>
      <c r="E8" s="5">
        <v>826941.23</v>
      </c>
      <c r="F8" s="5">
        <v>826941.23</v>
      </c>
      <c r="G8" s="5">
        <f t="shared" ref="G8:G13" si="1">D8-E8</f>
        <v>0</v>
      </c>
    </row>
    <row r="9" spans="1:7" x14ac:dyDescent="0.2">
      <c r="A9" s="22" t="s">
        <v>133</v>
      </c>
      <c r="B9" s="5">
        <v>1076426.6100000001</v>
      </c>
      <c r="C9" s="5">
        <v>-185520.73</v>
      </c>
      <c r="D9" s="5">
        <f t="shared" si="0"/>
        <v>890905.88000000012</v>
      </c>
      <c r="E9" s="5">
        <v>888161.75</v>
      </c>
      <c r="F9" s="5">
        <v>888161.75</v>
      </c>
      <c r="G9" s="5">
        <f t="shared" si="1"/>
        <v>2744.1300000001211</v>
      </c>
    </row>
    <row r="10" spans="1:7" x14ac:dyDescent="0.2">
      <c r="A10" s="22" t="s">
        <v>134</v>
      </c>
      <c r="B10" s="5">
        <v>1076426.6100000001</v>
      </c>
      <c r="C10" s="5">
        <v>-137077.68</v>
      </c>
      <c r="D10" s="5">
        <f t="shared" si="0"/>
        <v>939348.93000000017</v>
      </c>
      <c r="E10" s="5">
        <v>939348.93</v>
      </c>
      <c r="F10" s="5">
        <v>939348.93</v>
      </c>
      <c r="G10" s="5">
        <f t="shared" si="1"/>
        <v>0</v>
      </c>
    </row>
    <row r="11" spans="1:7" x14ac:dyDescent="0.2">
      <c r="A11" s="22" t="s">
        <v>135</v>
      </c>
      <c r="B11" s="5">
        <v>1076426.6100000001</v>
      </c>
      <c r="C11" s="5">
        <v>-344479.28</v>
      </c>
      <c r="D11" s="5">
        <f t="shared" si="0"/>
        <v>731947.33000000007</v>
      </c>
      <c r="E11" s="5">
        <v>731947.33</v>
      </c>
      <c r="F11" s="5">
        <v>731947.33</v>
      </c>
      <c r="G11" s="5">
        <f t="shared" si="1"/>
        <v>0</v>
      </c>
    </row>
    <row r="12" spans="1:7" x14ac:dyDescent="0.2">
      <c r="A12" s="22" t="s">
        <v>136</v>
      </c>
      <c r="B12" s="5">
        <v>1076426.6100000001</v>
      </c>
      <c r="C12" s="5">
        <v>-276549.25</v>
      </c>
      <c r="D12" s="5">
        <f t="shared" si="0"/>
        <v>799877.3600000001</v>
      </c>
      <c r="E12" s="5">
        <v>799877.36</v>
      </c>
      <c r="F12" s="5">
        <v>799877.36</v>
      </c>
      <c r="G12" s="5">
        <f t="shared" si="1"/>
        <v>0</v>
      </c>
    </row>
    <row r="13" spans="1:7" x14ac:dyDescent="0.2">
      <c r="A13" s="22" t="s">
        <v>137</v>
      </c>
      <c r="B13" s="5">
        <v>1076426.6100000001</v>
      </c>
      <c r="C13" s="5">
        <v>-235138.41</v>
      </c>
      <c r="D13" s="5">
        <f t="shared" si="0"/>
        <v>841288.20000000007</v>
      </c>
      <c r="E13" s="5">
        <v>841288.2</v>
      </c>
      <c r="F13" s="5">
        <v>841288.2</v>
      </c>
      <c r="G13" s="5">
        <f t="shared" si="1"/>
        <v>0</v>
      </c>
    </row>
    <row r="14" spans="1:7" x14ac:dyDescent="0.2">
      <c r="A14" s="22" t="s">
        <v>138</v>
      </c>
      <c r="B14" s="5">
        <v>1076426.6100000001</v>
      </c>
      <c r="C14" s="5">
        <v>-312307.43</v>
      </c>
      <c r="D14" s="5">
        <f t="shared" ref="D14" si="2">B14+C14</f>
        <v>764119.18000000017</v>
      </c>
      <c r="E14" s="5">
        <v>762214.82</v>
      </c>
      <c r="F14" s="5">
        <v>762214.82</v>
      </c>
      <c r="G14" s="5">
        <f t="shared" ref="G14" si="3">D14-E14</f>
        <v>1904.3600000002189</v>
      </c>
    </row>
    <row r="15" spans="1:7" x14ac:dyDescent="0.2">
      <c r="A15" s="22" t="s">
        <v>139</v>
      </c>
      <c r="B15" s="5">
        <v>668706.53</v>
      </c>
      <c r="C15" s="5">
        <v>-16537.5</v>
      </c>
      <c r="D15" s="5">
        <f t="shared" ref="D15" si="4">B15+C15</f>
        <v>652169.03</v>
      </c>
      <c r="E15" s="5">
        <v>534909.9</v>
      </c>
      <c r="F15" s="5">
        <v>534909.9</v>
      </c>
      <c r="G15" s="5">
        <f t="shared" ref="G15" si="5">D15-E15</f>
        <v>117259.13</v>
      </c>
    </row>
    <row r="16" spans="1:7" x14ac:dyDescent="0.2">
      <c r="A16" s="22" t="s">
        <v>140</v>
      </c>
      <c r="B16" s="5">
        <v>79001.66</v>
      </c>
      <c r="C16" s="5">
        <v>0</v>
      </c>
      <c r="D16" s="5">
        <f t="shared" ref="D16" si="6">B16+C16</f>
        <v>79001.66</v>
      </c>
      <c r="E16" s="5">
        <v>44004.28</v>
      </c>
      <c r="F16" s="5">
        <v>44004.28</v>
      </c>
      <c r="G16" s="5">
        <f t="shared" ref="G16" si="7">D16-E16</f>
        <v>34997.380000000005</v>
      </c>
    </row>
    <row r="17" spans="1:7" x14ac:dyDescent="0.2">
      <c r="A17" s="22" t="s">
        <v>141</v>
      </c>
      <c r="B17" s="5">
        <v>1460205.14</v>
      </c>
      <c r="C17" s="5">
        <v>344378.11</v>
      </c>
      <c r="D17" s="5">
        <f t="shared" ref="D17" si="8">B17+C17</f>
        <v>1804583.25</v>
      </c>
      <c r="E17" s="5">
        <v>1596050.89</v>
      </c>
      <c r="F17" s="5">
        <v>1596050.89</v>
      </c>
      <c r="G17" s="5">
        <f t="shared" ref="G17" si="9">D17-E17</f>
        <v>208532.3600000001</v>
      </c>
    </row>
    <row r="18" spans="1:7" x14ac:dyDescent="0.2">
      <c r="A18" s="22" t="s">
        <v>142</v>
      </c>
      <c r="B18" s="5">
        <v>91904794.129999995</v>
      </c>
      <c r="C18" s="5">
        <v>-35491576.420000002</v>
      </c>
      <c r="D18" s="5">
        <f t="shared" ref="D18" si="10">B18+C18</f>
        <v>56413217.709999993</v>
      </c>
      <c r="E18" s="5">
        <v>42694747.560000002</v>
      </c>
      <c r="F18" s="5">
        <v>42694747.560000002</v>
      </c>
      <c r="G18" s="5">
        <f t="shared" ref="G18" si="11">D18-E18</f>
        <v>13718470.149999991</v>
      </c>
    </row>
    <row r="19" spans="1:7" x14ac:dyDescent="0.2">
      <c r="A19" s="22" t="s">
        <v>143</v>
      </c>
      <c r="B19" s="5">
        <v>7372308.1799999997</v>
      </c>
      <c r="C19" s="5">
        <v>732395.61</v>
      </c>
      <c r="D19" s="5">
        <f t="shared" ref="D19" si="12">B19+C19</f>
        <v>8104703.79</v>
      </c>
      <c r="E19" s="5">
        <v>7210786.29</v>
      </c>
      <c r="F19" s="5">
        <v>7210786.29</v>
      </c>
      <c r="G19" s="5">
        <f t="shared" ref="G19" si="13">D19-E19</f>
        <v>893917.5</v>
      </c>
    </row>
    <row r="20" spans="1:7" x14ac:dyDescent="0.2">
      <c r="A20" s="22" t="s">
        <v>144</v>
      </c>
      <c r="B20" s="5">
        <v>2190717.9700000002</v>
      </c>
      <c r="C20" s="5">
        <v>2815056.91</v>
      </c>
      <c r="D20" s="5">
        <f t="shared" ref="D20" si="14">B20+C20</f>
        <v>5005774.8800000008</v>
      </c>
      <c r="E20" s="5">
        <v>4584890.3600000003</v>
      </c>
      <c r="F20" s="5">
        <v>4584890.3600000003</v>
      </c>
      <c r="G20" s="5">
        <f t="shared" ref="G20" si="15">D20-E20</f>
        <v>420884.52000000048</v>
      </c>
    </row>
    <row r="21" spans="1:7" x14ac:dyDescent="0.2">
      <c r="A21" s="22" t="s">
        <v>145</v>
      </c>
      <c r="B21" s="5">
        <v>20111.080000000002</v>
      </c>
      <c r="C21" s="5">
        <v>0</v>
      </c>
      <c r="D21" s="5">
        <f t="shared" ref="D21" si="16">B21+C21</f>
        <v>20111.080000000002</v>
      </c>
      <c r="E21" s="5">
        <v>14937.44</v>
      </c>
      <c r="F21" s="5">
        <v>14937.44</v>
      </c>
      <c r="G21" s="5">
        <f t="shared" ref="G21" si="17">D21-E21</f>
        <v>5173.6400000000012</v>
      </c>
    </row>
    <row r="22" spans="1:7" x14ac:dyDescent="0.2">
      <c r="A22" s="22" t="s">
        <v>146</v>
      </c>
      <c r="B22" s="5">
        <v>1629656.58</v>
      </c>
      <c r="C22" s="5">
        <v>281042.52</v>
      </c>
      <c r="D22" s="5">
        <f t="shared" ref="D22" si="18">B22+C22</f>
        <v>1910699.1</v>
      </c>
      <c r="E22" s="5">
        <v>1609320.05</v>
      </c>
      <c r="F22" s="5">
        <v>1609320.05</v>
      </c>
      <c r="G22" s="5">
        <f t="shared" ref="G22" si="19">D22-E22</f>
        <v>301379.05000000005</v>
      </c>
    </row>
    <row r="23" spans="1:7" x14ac:dyDescent="0.2">
      <c r="A23" s="22" t="s">
        <v>147</v>
      </c>
      <c r="B23" s="5">
        <v>1151320.8999999999</v>
      </c>
      <c r="C23" s="5">
        <v>20362899.66</v>
      </c>
      <c r="D23" s="5">
        <f t="shared" ref="D23" si="20">B23+C23</f>
        <v>21514220.559999999</v>
      </c>
      <c r="E23" s="5">
        <v>20803493.010000002</v>
      </c>
      <c r="F23" s="5">
        <v>20803493.010000002</v>
      </c>
      <c r="G23" s="5">
        <f t="shared" ref="G23" si="21">D23-E23</f>
        <v>710727.54999999702</v>
      </c>
    </row>
    <row r="24" spans="1:7" x14ac:dyDescent="0.2">
      <c r="A24" s="22" t="s">
        <v>148</v>
      </c>
      <c r="B24" s="5">
        <v>9952505.9700000007</v>
      </c>
      <c r="C24" s="5">
        <v>12254297.83</v>
      </c>
      <c r="D24" s="5">
        <f t="shared" ref="D24" si="22">B24+C24</f>
        <v>22206803.800000001</v>
      </c>
      <c r="E24" s="5">
        <v>9258629</v>
      </c>
      <c r="F24" s="5">
        <v>9258629</v>
      </c>
      <c r="G24" s="5">
        <f t="shared" ref="G24" si="23">D24-E24</f>
        <v>12948174.800000001</v>
      </c>
    </row>
    <row r="25" spans="1:7" x14ac:dyDescent="0.2">
      <c r="A25" s="22" t="s">
        <v>149</v>
      </c>
      <c r="B25" s="5">
        <v>5473325.3300000001</v>
      </c>
      <c r="C25" s="5">
        <v>7042542.3399999999</v>
      </c>
      <c r="D25" s="5">
        <f t="shared" ref="D25" si="24">B25+C25</f>
        <v>12515867.67</v>
      </c>
      <c r="E25" s="5">
        <v>9740037.8100000005</v>
      </c>
      <c r="F25" s="5">
        <v>9740037.8100000005</v>
      </c>
      <c r="G25" s="5">
        <f t="shared" ref="G25" si="25">D25-E25</f>
        <v>2775829.8599999994</v>
      </c>
    </row>
    <row r="26" spans="1:7" x14ac:dyDescent="0.2">
      <c r="A26" s="22" t="s">
        <v>150</v>
      </c>
      <c r="B26" s="5">
        <v>3637964.88</v>
      </c>
      <c r="C26" s="5">
        <v>393343.39</v>
      </c>
      <c r="D26" s="5">
        <f t="shared" ref="D26" si="26">B26+C26</f>
        <v>4031308.27</v>
      </c>
      <c r="E26" s="5">
        <v>3083310.48</v>
      </c>
      <c r="F26" s="5">
        <v>3083310.48</v>
      </c>
      <c r="G26" s="5">
        <f t="shared" ref="G26" si="27">D26-E26</f>
        <v>947997.79</v>
      </c>
    </row>
    <row r="27" spans="1:7" x14ac:dyDescent="0.2">
      <c r="A27" s="22" t="s">
        <v>151</v>
      </c>
      <c r="B27" s="5">
        <v>949498.45</v>
      </c>
      <c r="C27" s="5">
        <v>164344.35999999999</v>
      </c>
      <c r="D27" s="5">
        <f t="shared" ref="D27" si="28">B27+C27</f>
        <v>1113842.81</v>
      </c>
      <c r="E27" s="5">
        <v>823462.73</v>
      </c>
      <c r="F27" s="5">
        <v>823462.73</v>
      </c>
      <c r="G27" s="5">
        <f t="shared" ref="G27" si="29">D27-E27</f>
        <v>290380.08000000007</v>
      </c>
    </row>
    <row r="28" spans="1:7" x14ac:dyDescent="0.2">
      <c r="A28" s="22" t="s">
        <v>152</v>
      </c>
      <c r="B28" s="5">
        <v>5293291.4400000004</v>
      </c>
      <c r="C28" s="5">
        <v>701489.3</v>
      </c>
      <c r="D28" s="5">
        <f t="shared" ref="D28" si="30">B28+C28</f>
        <v>5994780.7400000002</v>
      </c>
      <c r="E28" s="5">
        <v>5022937.68</v>
      </c>
      <c r="F28" s="5">
        <v>5022937.68</v>
      </c>
      <c r="G28" s="5">
        <f t="shared" ref="G28" si="31">D28-E28</f>
        <v>971843.06000000052</v>
      </c>
    </row>
    <row r="29" spans="1:7" x14ac:dyDescent="0.2">
      <c r="A29" s="22" t="s">
        <v>153</v>
      </c>
      <c r="B29" s="5">
        <v>36654472.939999998</v>
      </c>
      <c r="C29" s="5">
        <v>29207089.260000002</v>
      </c>
      <c r="D29" s="5">
        <f t="shared" ref="D29" si="32">B29+C29</f>
        <v>65861562.200000003</v>
      </c>
      <c r="E29" s="5">
        <v>58881211.159999996</v>
      </c>
      <c r="F29" s="5">
        <v>58881211.159999996</v>
      </c>
      <c r="G29" s="5">
        <f t="shared" ref="G29" si="33">D29-E29</f>
        <v>6980351.0400000066</v>
      </c>
    </row>
    <row r="30" spans="1:7" x14ac:dyDescent="0.2">
      <c r="A30" s="22" t="s">
        <v>154</v>
      </c>
      <c r="B30" s="5">
        <v>3687491.97</v>
      </c>
      <c r="C30" s="5">
        <v>6139498.1299999999</v>
      </c>
      <c r="D30" s="5">
        <f t="shared" ref="D30" si="34">B30+C30</f>
        <v>9826990.0999999996</v>
      </c>
      <c r="E30" s="5">
        <v>8959588.0299999993</v>
      </c>
      <c r="F30" s="5">
        <v>8959588.0299999993</v>
      </c>
      <c r="G30" s="5">
        <f t="shared" ref="G30" si="35">D30-E30</f>
        <v>867402.0700000003</v>
      </c>
    </row>
    <row r="31" spans="1:7" x14ac:dyDescent="0.2">
      <c r="A31" s="22" t="s">
        <v>155</v>
      </c>
      <c r="B31" s="5">
        <v>71725786.459999993</v>
      </c>
      <c r="C31" s="5">
        <v>220333208.28999999</v>
      </c>
      <c r="D31" s="5">
        <f t="shared" ref="D31" si="36">B31+C31</f>
        <v>292058994.75</v>
      </c>
      <c r="E31" s="5">
        <v>269208927.87</v>
      </c>
      <c r="F31" s="5">
        <v>269161481.87</v>
      </c>
      <c r="G31" s="5">
        <f t="shared" ref="G31" si="37">D31-E31</f>
        <v>22850066.879999995</v>
      </c>
    </row>
    <row r="32" spans="1:7" x14ac:dyDescent="0.2">
      <c r="A32" s="22" t="s">
        <v>156</v>
      </c>
      <c r="B32" s="5">
        <v>1225110.3500000001</v>
      </c>
      <c r="C32" s="5">
        <v>3764376.66</v>
      </c>
      <c r="D32" s="5">
        <f t="shared" ref="D32" si="38">B32+C32</f>
        <v>4989487.01</v>
      </c>
      <c r="E32" s="5">
        <v>3631553.43</v>
      </c>
      <c r="F32" s="5">
        <v>3631553.43</v>
      </c>
      <c r="G32" s="5">
        <f t="shared" ref="G32" si="39">D32-E32</f>
        <v>1357933.5799999996</v>
      </c>
    </row>
    <row r="33" spans="1:7" x14ac:dyDescent="0.2">
      <c r="A33" s="22" t="s">
        <v>157</v>
      </c>
      <c r="B33" s="5">
        <v>4488357.72</v>
      </c>
      <c r="C33" s="5">
        <v>3073956.11</v>
      </c>
      <c r="D33" s="5">
        <f t="shared" ref="D33" si="40">B33+C33</f>
        <v>7562313.8300000001</v>
      </c>
      <c r="E33" s="5">
        <v>6739545.71</v>
      </c>
      <c r="F33" s="5">
        <v>6739545.71</v>
      </c>
      <c r="G33" s="5">
        <f t="shared" ref="G33" si="41">D33-E33</f>
        <v>822768.12000000011</v>
      </c>
    </row>
    <row r="34" spans="1:7" x14ac:dyDescent="0.2">
      <c r="A34" s="22" t="s">
        <v>158</v>
      </c>
      <c r="B34" s="5">
        <v>580216.93000000005</v>
      </c>
      <c r="C34" s="5">
        <v>44962.27</v>
      </c>
      <c r="D34" s="5">
        <f t="shared" ref="D34" si="42">B34+C34</f>
        <v>625179.20000000007</v>
      </c>
      <c r="E34" s="5">
        <v>560110.03</v>
      </c>
      <c r="F34" s="5">
        <v>560110.03</v>
      </c>
      <c r="G34" s="5">
        <f t="shared" ref="G34" si="43">D34-E34</f>
        <v>65069.170000000042</v>
      </c>
    </row>
    <row r="35" spans="1:7" x14ac:dyDescent="0.2">
      <c r="A35" s="22" t="s">
        <v>159</v>
      </c>
      <c r="B35" s="5">
        <v>3119524.99</v>
      </c>
      <c r="C35" s="5">
        <v>556039.88</v>
      </c>
      <c r="D35" s="5">
        <f t="shared" ref="D35" si="44">B35+C35</f>
        <v>3675564.87</v>
      </c>
      <c r="E35" s="5">
        <v>2676426.35</v>
      </c>
      <c r="F35" s="5">
        <v>2676426.35</v>
      </c>
      <c r="G35" s="5">
        <f t="shared" ref="G35" si="45">D35-E35</f>
        <v>999138.52</v>
      </c>
    </row>
    <row r="36" spans="1:7" x14ac:dyDescent="0.2">
      <c r="A36" s="22" t="s">
        <v>160</v>
      </c>
      <c r="B36" s="5">
        <v>4387994.4000000004</v>
      </c>
      <c r="C36" s="5">
        <v>2768288.06</v>
      </c>
      <c r="D36" s="5">
        <f t="shared" ref="D36" si="46">B36+C36</f>
        <v>7156282.4600000009</v>
      </c>
      <c r="E36" s="5">
        <v>4009188.42</v>
      </c>
      <c r="F36" s="5">
        <v>4009188.42</v>
      </c>
      <c r="G36" s="5">
        <f t="shared" ref="G36" si="47">D36-E36</f>
        <v>3147094.040000001</v>
      </c>
    </row>
    <row r="37" spans="1:7" x14ac:dyDescent="0.2">
      <c r="A37" s="22" t="s">
        <v>161</v>
      </c>
      <c r="B37" s="5">
        <v>21803471.199999999</v>
      </c>
      <c r="C37" s="5">
        <v>28259149.199999999</v>
      </c>
      <c r="D37" s="5">
        <f t="shared" ref="D37" si="48">B37+C37</f>
        <v>50062620.399999999</v>
      </c>
      <c r="E37" s="5">
        <v>35299737.350000001</v>
      </c>
      <c r="F37" s="5">
        <v>35299737.350000001</v>
      </c>
      <c r="G37" s="5">
        <f t="shared" ref="G37" si="49">D37-E37</f>
        <v>14762883.049999997</v>
      </c>
    </row>
    <row r="38" spans="1:7" x14ac:dyDescent="0.2">
      <c r="A38" s="22" t="s">
        <v>162</v>
      </c>
      <c r="B38" s="5">
        <v>8936089.0999999996</v>
      </c>
      <c r="C38" s="5">
        <v>14830780.68</v>
      </c>
      <c r="D38" s="5">
        <f t="shared" ref="D38" si="50">B38+C38</f>
        <v>23766869.780000001</v>
      </c>
      <c r="E38" s="5">
        <v>7969458.3899999997</v>
      </c>
      <c r="F38" s="5">
        <v>7969458.3899999997</v>
      </c>
      <c r="G38" s="5">
        <f t="shared" ref="G38" si="51">D38-E38</f>
        <v>15797411.390000001</v>
      </c>
    </row>
    <row r="39" spans="1:7" x14ac:dyDescent="0.2">
      <c r="A39" s="22" t="s">
        <v>163</v>
      </c>
      <c r="B39" s="5">
        <v>2978461.71</v>
      </c>
      <c r="C39" s="5">
        <v>331414.56</v>
      </c>
      <c r="D39" s="5">
        <f t="shared" ref="D39" si="52">B39+C39</f>
        <v>3309876.27</v>
      </c>
      <c r="E39" s="5">
        <v>2779971.78</v>
      </c>
      <c r="F39" s="5">
        <v>2779971.78</v>
      </c>
      <c r="G39" s="5">
        <f t="shared" ref="G39" si="53">D39-E39</f>
        <v>529904.49000000022</v>
      </c>
    </row>
    <row r="40" spans="1:7" x14ac:dyDescent="0.2">
      <c r="A40" s="22" t="s">
        <v>164</v>
      </c>
      <c r="B40" s="5">
        <v>922159.82</v>
      </c>
      <c r="C40" s="5">
        <v>75067.98</v>
      </c>
      <c r="D40" s="5">
        <f t="shared" ref="D40" si="54">B40+C40</f>
        <v>997227.79999999993</v>
      </c>
      <c r="E40" s="5">
        <v>678162.39</v>
      </c>
      <c r="F40" s="5">
        <v>678162.39</v>
      </c>
      <c r="G40" s="5">
        <f t="shared" ref="G40" si="55">D40-E40</f>
        <v>319065.40999999992</v>
      </c>
    </row>
    <row r="41" spans="1:7" x14ac:dyDescent="0.2">
      <c r="A41" s="22" t="s">
        <v>165</v>
      </c>
      <c r="B41" s="5">
        <v>25900339.699999999</v>
      </c>
      <c r="C41" s="5">
        <v>60242720.060000002</v>
      </c>
      <c r="D41" s="5">
        <f t="shared" ref="D41" si="56">B41+C41</f>
        <v>86143059.760000005</v>
      </c>
      <c r="E41" s="5">
        <v>63824638.530000001</v>
      </c>
      <c r="F41" s="5">
        <v>63824638.530000001</v>
      </c>
      <c r="G41" s="5">
        <f t="shared" ref="G41" si="57">D41-E41</f>
        <v>22318421.230000004</v>
      </c>
    </row>
    <row r="42" spans="1:7" x14ac:dyDescent="0.2">
      <c r="A42" s="22" t="s">
        <v>166</v>
      </c>
      <c r="B42" s="5">
        <v>9138008.6799999997</v>
      </c>
      <c r="C42" s="5">
        <v>596675.19999999995</v>
      </c>
      <c r="D42" s="5">
        <f t="shared" ref="D42" si="58">B42+C42</f>
        <v>9734683.879999999</v>
      </c>
      <c r="E42" s="5">
        <v>8379229.1299999999</v>
      </c>
      <c r="F42" s="5">
        <v>8379229.1299999999</v>
      </c>
      <c r="G42" s="5">
        <f t="shared" ref="G42" si="59">D42-E42</f>
        <v>1355454.7499999991</v>
      </c>
    </row>
    <row r="43" spans="1:7" x14ac:dyDescent="0.2">
      <c r="A43" s="22" t="s">
        <v>167</v>
      </c>
      <c r="B43" s="5">
        <v>1448405.78</v>
      </c>
      <c r="C43" s="5">
        <v>-66408.31</v>
      </c>
      <c r="D43" s="5">
        <f t="shared" ref="D43" si="60">B43+C43</f>
        <v>1381997.47</v>
      </c>
      <c r="E43" s="5">
        <v>1149947.18</v>
      </c>
      <c r="F43" s="5">
        <v>1149947.18</v>
      </c>
      <c r="G43" s="5">
        <f t="shared" ref="G43" si="61">D43-E43</f>
        <v>232050.29000000004</v>
      </c>
    </row>
    <row r="44" spans="1:7" x14ac:dyDescent="0.2">
      <c r="A44" s="22" t="s">
        <v>168</v>
      </c>
      <c r="B44" s="5">
        <v>2318566.81</v>
      </c>
      <c r="C44" s="5">
        <v>957896.91</v>
      </c>
      <c r="D44" s="5">
        <f t="shared" ref="D44" si="62">B44+C44</f>
        <v>3276463.72</v>
      </c>
      <c r="E44" s="5">
        <v>2501789.63</v>
      </c>
      <c r="F44" s="5">
        <v>2501789.63</v>
      </c>
      <c r="G44" s="5">
        <f t="shared" ref="G44" si="63">D44-E44</f>
        <v>774674.09000000032</v>
      </c>
    </row>
    <row r="45" spans="1:7" x14ac:dyDescent="0.2">
      <c r="A45" s="22" t="s">
        <v>169</v>
      </c>
      <c r="B45" s="5">
        <v>820703.89</v>
      </c>
      <c r="C45" s="5">
        <v>54176.97</v>
      </c>
      <c r="D45" s="5">
        <f t="shared" ref="D45" si="64">B45+C45</f>
        <v>874880.86</v>
      </c>
      <c r="E45" s="5">
        <v>770430.41</v>
      </c>
      <c r="F45" s="5">
        <v>770430.41</v>
      </c>
      <c r="G45" s="5">
        <f t="shared" ref="G45" si="65">D45-E45</f>
        <v>104450.44999999995</v>
      </c>
    </row>
    <row r="46" spans="1:7" x14ac:dyDescent="0.2">
      <c r="A46" s="22" t="s">
        <v>170</v>
      </c>
      <c r="B46" s="5">
        <v>39593930.270000003</v>
      </c>
      <c r="C46" s="5">
        <v>458994004.56</v>
      </c>
      <c r="D46" s="5">
        <f t="shared" ref="D46" si="66">B46+C46</f>
        <v>498587934.82999998</v>
      </c>
      <c r="E46" s="5">
        <v>262267202.63999999</v>
      </c>
      <c r="F46" s="5">
        <v>262267202.63999999</v>
      </c>
      <c r="G46" s="5">
        <f t="shared" ref="G46" si="67">D46-E46</f>
        <v>236320732.19</v>
      </c>
    </row>
    <row r="47" spans="1:7" x14ac:dyDescent="0.2">
      <c r="A47" s="22" t="s">
        <v>171</v>
      </c>
      <c r="B47" s="5">
        <v>0</v>
      </c>
      <c r="C47" s="5">
        <v>294622.65000000002</v>
      </c>
      <c r="D47" s="5">
        <f t="shared" ref="D47" si="68">B47+C47</f>
        <v>294622.65000000002</v>
      </c>
      <c r="E47" s="5">
        <v>223857.25</v>
      </c>
      <c r="F47" s="5">
        <v>223857.25</v>
      </c>
      <c r="G47" s="5">
        <f t="shared" ref="G47" si="69">D47-E47</f>
        <v>70765.400000000023</v>
      </c>
    </row>
    <row r="48" spans="1:7" x14ac:dyDescent="0.2">
      <c r="A48" s="22" t="s">
        <v>172</v>
      </c>
      <c r="B48" s="5">
        <v>0</v>
      </c>
      <c r="C48" s="5">
        <v>278107.71000000002</v>
      </c>
      <c r="D48" s="5">
        <f t="shared" ref="D48" si="70">B48+C48</f>
        <v>278107.71000000002</v>
      </c>
      <c r="E48" s="5">
        <v>181841.91</v>
      </c>
      <c r="F48" s="5">
        <v>181841.91</v>
      </c>
      <c r="G48" s="5">
        <f t="shared" ref="G48" si="71">D48-E48</f>
        <v>96265.800000000017</v>
      </c>
    </row>
    <row r="49" spans="1:7" x14ac:dyDescent="0.2">
      <c r="A49" s="22" t="s">
        <v>173</v>
      </c>
      <c r="B49" s="5">
        <v>0</v>
      </c>
      <c r="C49" s="5">
        <v>216746.06</v>
      </c>
      <c r="D49" s="5">
        <f t="shared" ref="D49" si="72">B49+C49</f>
        <v>216746.06</v>
      </c>
      <c r="E49" s="5">
        <v>183832.52</v>
      </c>
      <c r="F49" s="5">
        <v>183832.52</v>
      </c>
      <c r="G49" s="5">
        <f t="shared" ref="G49" si="73">D49-E49</f>
        <v>32913.540000000008</v>
      </c>
    </row>
    <row r="50" spans="1:7" x14ac:dyDescent="0.2">
      <c r="A50" s="22" t="s">
        <v>174</v>
      </c>
      <c r="B50" s="5">
        <v>0</v>
      </c>
      <c r="C50" s="5">
        <v>241960.52</v>
      </c>
      <c r="D50" s="5">
        <f t="shared" ref="D50" si="74">B50+C50</f>
        <v>241960.52</v>
      </c>
      <c r="E50" s="5">
        <v>187384.83</v>
      </c>
      <c r="F50" s="5">
        <v>187384.83</v>
      </c>
      <c r="G50" s="5">
        <f t="shared" ref="G50" si="75">D50-E50</f>
        <v>54575.69</v>
      </c>
    </row>
    <row r="51" spans="1:7" x14ac:dyDescent="0.2">
      <c r="A51" s="22" t="s">
        <v>175</v>
      </c>
      <c r="B51" s="5">
        <v>0</v>
      </c>
      <c r="C51" s="5">
        <v>371068.39</v>
      </c>
      <c r="D51" s="5">
        <f t="shared" ref="D51" si="76">B51+C51</f>
        <v>371068.39</v>
      </c>
      <c r="E51" s="5">
        <v>175414.64</v>
      </c>
      <c r="F51" s="5">
        <v>175414.64</v>
      </c>
      <c r="G51" s="5">
        <f t="shared" ref="G51" si="77">D51-E51</f>
        <v>195653.75</v>
      </c>
    </row>
    <row r="52" spans="1:7" x14ac:dyDescent="0.2">
      <c r="A52" s="22" t="s">
        <v>176</v>
      </c>
      <c r="B52" s="5">
        <v>0</v>
      </c>
      <c r="C52" s="5">
        <v>305171.58</v>
      </c>
      <c r="D52" s="5">
        <f t="shared" ref="D52" si="78">B52+C52</f>
        <v>305171.58</v>
      </c>
      <c r="E52" s="5">
        <v>210911.7</v>
      </c>
      <c r="F52" s="5">
        <v>210911.7</v>
      </c>
      <c r="G52" s="5">
        <f t="shared" ref="G52" si="79">D52-E52</f>
        <v>94259.88</v>
      </c>
    </row>
    <row r="53" spans="1:7" x14ac:dyDescent="0.2">
      <c r="A53" s="22" t="s">
        <v>177</v>
      </c>
      <c r="B53" s="5">
        <v>0</v>
      </c>
      <c r="C53" s="5">
        <v>263760.74</v>
      </c>
      <c r="D53" s="5">
        <f t="shared" ref="D53" si="80">B53+C53</f>
        <v>263760.74</v>
      </c>
      <c r="E53" s="5">
        <v>162359.79999999999</v>
      </c>
      <c r="F53" s="5">
        <v>162359.79999999999</v>
      </c>
      <c r="G53" s="5">
        <f t="shared" ref="G53" si="81">D53-E53</f>
        <v>101400.94</v>
      </c>
    </row>
    <row r="54" spans="1:7" x14ac:dyDescent="0.2">
      <c r="A54" s="22" t="s">
        <v>178</v>
      </c>
      <c r="B54" s="5">
        <v>0</v>
      </c>
      <c r="C54" s="5">
        <v>343629.76</v>
      </c>
      <c r="D54" s="5">
        <f t="shared" ref="D54" si="82">B54+C54</f>
        <v>343629.76</v>
      </c>
      <c r="E54" s="5">
        <v>205057.67</v>
      </c>
      <c r="F54" s="5">
        <v>205057.67</v>
      </c>
      <c r="G54" s="5">
        <f t="shared" ref="G54" si="83">D54-E54</f>
        <v>138572.09</v>
      </c>
    </row>
    <row r="55" spans="1:7" x14ac:dyDescent="0.2">
      <c r="A55" s="22"/>
      <c r="B55" s="5"/>
      <c r="C55" s="5"/>
      <c r="D55" s="5"/>
      <c r="E55" s="5"/>
      <c r="F55" s="5"/>
      <c r="G55" s="5"/>
    </row>
    <row r="56" spans="1:7" x14ac:dyDescent="0.2">
      <c r="A56" s="11" t="s">
        <v>50</v>
      </c>
      <c r="B56" s="16">
        <f t="shared" ref="B56:G56" si="84">SUM(B7:B55)</f>
        <v>380123913.83999997</v>
      </c>
      <c r="C56" s="16">
        <f t="shared" si="84"/>
        <v>840089537.49000001</v>
      </c>
      <c r="D56" s="16">
        <f t="shared" si="84"/>
        <v>1220213451.3299999</v>
      </c>
      <c r="E56" s="16">
        <f t="shared" si="84"/>
        <v>855471416.02999985</v>
      </c>
      <c r="F56" s="16">
        <f t="shared" si="84"/>
        <v>855423970.02999985</v>
      </c>
      <c r="G56" s="16">
        <f t="shared" si="84"/>
        <v>364742035.30000001</v>
      </c>
    </row>
    <row r="59" spans="1:7" ht="45" customHeight="1" x14ac:dyDescent="0.2">
      <c r="A59" s="46" t="s">
        <v>180</v>
      </c>
      <c r="B59" s="47"/>
      <c r="C59" s="47"/>
      <c r="D59" s="47"/>
      <c r="E59" s="47"/>
      <c r="F59" s="47"/>
      <c r="G59" s="48"/>
    </row>
    <row r="60" spans="1:7" ht="15" customHeight="1" x14ac:dyDescent="0.2">
      <c r="A60" s="36"/>
      <c r="B60" s="35"/>
      <c r="C60" s="35"/>
      <c r="D60" s="35"/>
      <c r="E60" s="35"/>
      <c r="F60" s="35"/>
      <c r="G60" s="37"/>
    </row>
    <row r="61" spans="1:7" x14ac:dyDescent="0.2">
      <c r="A61" s="31"/>
      <c r="B61" s="28"/>
      <c r="C61" s="29"/>
      <c r="D61" s="40" t="s">
        <v>57</v>
      </c>
      <c r="E61" s="29"/>
      <c r="F61" s="30"/>
      <c r="G61" s="43" t="s">
        <v>56</v>
      </c>
    </row>
    <row r="62" spans="1:7" ht="22.5" x14ac:dyDescent="0.2">
      <c r="A62" s="27" t="s">
        <v>51</v>
      </c>
      <c r="B62" s="2" t="s">
        <v>52</v>
      </c>
      <c r="C62" s="2" t="s">
        <v>117</v>
      </c>
      <c r="D62" s="2" t="s">
        <v>53</v>
      </c>
      <c r="E62" s="2" t="s">
        <v>54</v>
      </c>
      <c r="F62" s="2" t="s">
        <v>55</v>
      </c>
      <c r="G62" s="44"/>
    </row>
    <row r="63" spans="1:7" x14ac:dyDescent="0.2">
      <c r="A63" s="32"/>
      <c r="B63" s="3">
        <v>1</v>
      </c>
      <c r="C63" s="3">
        <v>2</v>
      </c>
      <c r="D63" s="3" t="s">
        <v>118</v>
      </c>
      <c r="E63" s="3">
        <v>4</v>
      </c>
      <c r="F63" s="3">
        <v>5</v>
      </c>
      <c r="G63" s="3" t="s">
        <v>119</v>
      </c>
    </row>
    <row r="64" spans="1:7" x14ac:dyDescent="0.2">
      <c r="A64" s="33"/>
      <c r="B64" s="34"/>
      <c r="C64" s="34"/>
      <c r="D64" s="34"/>
      <c r="E64" s="34"/>
      <c r="F64" s="34"/>
      <c r="G64" s="34"/>
    </row>
    <row r="65" spans="1:7" x14ac:dyDescent="0.2">
      <c r="A65" s="23" t="s">
        <v>8</v>
      </c>
      <c r="B65" s="5">
        <v>0</v>
      </c>
      <c r="C65" s="5">
        <v>0</v>
      </c>
      <c r="D65" s="5">
        <f>B65+C65</f>
        <v>0</v>
      </c>
      <c r="E65" s="5">
        <v>0</v>
      </c>
      <c r="F65" s="5">
        <v>0</v>
      </c>
      <c r="G65" s="5">
        <f>D65-E65</f>
        <v>0</v>
      </c>
    </row>
    <row r="66" spans="1:7" x14ac:dyDescent="0.2">
      <c r="A66" s="23" t="s">
        <v>9</v>
      </c>
      <c r="B66" s="5">
        <v>0</v>
      </c>
      <c r="C66" s="5">
        <v>0</v>
      </c>
      <c r="D66" s="5">
        <f t="shared" ref="D66:D68" si="85">B66+C66</f>
        <v>0</v>
      </c>
      <c r="E66" s="5">
        <v>0</v>
      </c>
      <c r="F66" s="5">
        <v>0</v>
      </c>
      <c r="G66" s="5">
        <f t="shared" ref="G66:G68" si="86">D66-E66</f>
        <v>0</v>
      </c>
    </row>
    <row r="67" spans="1:7" x14ac:dyDescent="0.2">
      <c r="A67" s="23" t="s">
        <v>10</v>
      </c>
      <c r="B67" s="5">
        <v>0</v>
      </c>
      <c r="C67" s="5">
        <v>0</v>
      </c>
      <c r="D67" s="5">
        <f t="shared" si="85"/>
        <v>0</v>
      </c>
      <c r="E67" s="5">
        <v>0</v>
      </c>
      <c r="F67" s="5">
        <v>0</v>
      </c>
      <c r="G67" s="5">
        <f t="shared" si="86"/>
        <v>0</v>
      </c>
    </row>
    <row r="68" spans="1:7" x14ac:dyDescent="0.2">
      <c r="A68" s="23" t="s">
        <v>121</v>
      </c>
      <c r="B68" s="5">
        <v>0</v>
      </c>
      <c r="C68" s="5">
        <v>0</v>
      </c>
      <c r="D68" s="5">
        <f t="shared" si="85"/>
        <v>0</v>
      </c>
      <c r="E68" s="5">
        <v>0</v>
      </c>
      <c r="F68" s="5">
        <v>0</v>
      </c>
      <c r="G68" s="5">
        <f t="shared" si="86"/>
        <v>0</v>
      </c>
    </row>
    <row r="69" spans="1:7" x14ac:dyDescent="0.2">
      <c r="A69" s="23"/>
      <c r="B69" s="5"/>
      <c r="C69" s="5"/>
      <c r="D69" s="5"/>
      <c r="E69" s="5"/>
      <c r="F69" s="5"/>
      <c r="G69" s="5"/>
    </row>
    <row r="70" spans="1:7" x14ac:dyDescent="0.2">
      <c r="A70" s="11" t="s">
        <v>50</v>
      </c>
      <c r="B70" s="16">
        <f t="shared" ref="B70:G70" si="87">SUM(B65:B68)</f>
        <v>0</v>
      </c>
      <c r="C70" s="16">
        <f t="shared" si="87"/>
        <v>0</v>
      </c>
      <c r="D70" s="16">
        <f t="shared" si="87"/>
        <v>0</v>
      </c>
      <c r="E70" s="16">
        <f t="shared" si="87"/>
        <v>0</v>
      </c>
      <c r="F70" s="16">
        <f t="shared" si="87"/>
        <v>0</v>
      </c>
      <c r="G70" s="16">
        <f t="shared" si="87"/>
        <v>0</v>
      </c>
    </row>
    <row r="73" spans="1:7" ht="45" customHeight="1" x14ac:dyDescent="0.2">
      <c r="A73" s="45" t="s">
        <v>181</v>
      </c>
      <c r="B73" s="41"/>
      <c r="C73" s="41"/>
      <c r="D73" s="41"/>
      <c r="E73" s="41"/>
      <c r="F73" s="41"/>
      <c r="G73" s="42"/>
    </row>
    <row r="74" spans="1:7" x14ac:dyDescent="0.2">
      <c r="A74" s="31"/>
      <c r="B74" s="28"/>
      <c r="C74" s="29"/>
      <c r="D74" s="40" t="s">
        <v>57</v>
      </c>
      <c r="E74" s="29"/>
      <c r="F74" s="30"/>
      <c r="G74" s="43" t="s">
        <v>56</v>
      </c>
    </row>
    <row r="75" spans="1:7" ht="22.5" x14ac:dyDescent="0.2">
      <c r="A75" s="27" t="s">
        <v>51</v>
      </c>
      <c r="B75" s="2" t="s">
        <v>52</v>
      </c>
      <c r="C75" s="2" t="s">
        <v>117</v>
      </c>
      <c r="D75" s="2" t="s">
        <v>53</v>
      </c>
      <c r="E75" s="2" t="s">
        <v>54</v>
      </c>
      <c r="F75" s="2" t="s">
        <v>55</v>
      </c>
      <c r="G75" s="44"/>
    </row>
    <row r="76" spans="1:7" x14ac:dyDescent="0.2">
      <c r="A76" s="32"/>
      <c r="B76" s="3">
        <v>1</v>
      </c>
      <c r="C76" s="3">
        <v>2</v>
      </c>
      <c r="D76" s="3" t="s">
        <v>118</v>
      </c>
      <c r="E76" s="3">
        <v>4</v>
      </c>
      <c r="F76" s="3">
        <v>5</v>
      </c>
      <c r="G76" s="3" t="s">
        <v>119</v>
      </c>
    </row>
    <row r="77" spans="1:7" x14ac:dyDescent="0.2">
      <c r="A77" s="33"/>
      <c r="B77" s="34"/>
      <c r="C77" s="34"/>
      <c r="D77" s="34"/>
      <c r="E77" s="34"/>
      <c r="F77" s="34"/>
      <c r="G77" s="34"/>
    </row>
    <row r="78" spans="1:7" x14ac:dyDescent="0.2">
      <c r="A78" s="24" t="s">
        <v>12</v>
      </c>
      <c r="B78" s="5">
        <v>0</v>
      </c>
      <c r="C78" s="5">
        <v>0</v>
      </c>
      <c r="D78" s="5">
        <f t="shared" ref="D78:D90" si="88">B78+C78</f>
        <v>0</v>
      </c>
      <c r="E78" s="5">
        <v>0</v>
      </c>
      <c r="F78" s="5">
        <v>0</v>
      </c>
      <c r="G78" s="5">
        <f t="shared" ref="G78:G90" si="89">D78-E78</f>
        <v>0</v>
      </c>
    </row>
    <row r="79" spans="1:7" x14ac:dyDescent="0.2">
      <c r="A79" s="24"/>
      <c r="B79" s="5"/>
      <c r="C79" s="5"/>
      <c r="D79" s="5"/>
      <c r="E79" s="5"/>
      <c r="F79" s="5"/>
      <c r="G79" s="5"/>
    </row>
    <row r="80" spans="1:7" x14ac:dyDescent="0.2">
      <c r="A80" s="24" t="s">
        <v>11</v>
      </c>
      <c r="B80" s="5">
        <v>0</v>
      </c>
      <c r="C80" s="5">
        <v>0</v>
      </c>
      <c r="D80" s="5">
        <f t="shared" si="88"/>
        <v>0</v>
      </c>
      <c r="E80" s="5">
        <v>0</v>
      </c>
      <c r="F80" s="5">
        <v>0</v>
      </c>
      <c r="G80" s="5">
        <f t="shared" si="89"/>
        <v>0</v>
      </c>
    </row>
    <row r="81" spans="1:7" x14ac:dyDescent="0.2">
      <c r="A81" s="24"/>
      <c r="B81" s="5"/>
      <c r="C81" s="5"/>
      <c r="D81" s="5"/>
      <c r="E81" s="5"/>
      <c r="F81" s="5"/>
      <c r="G81" s="5"/>
    </row>
    <row r="82" spans="1:7" x14ac:dyDescent="0.2">
      <c r="A82" s="24" t="s">
        <v>13</v>
      </c>
      <c r="B82" s="5">
        <v>0</v>
      </c>
      <c r="C82" s="5">
        <v>0</v>
      </c>
      <c r="D82" s="5">
        <f t="shared" si="88"/>
        <v>0</v>
      </c>
      <c r="E82" s="5">
        <v>0</v>
      </c>
      <c r="F82" s="5">
        <v>0</v>
      </c>
      <c r="G82" s="5">
        <f t="shared" si="89"/>
        <v>0</v>
      </c>
    </row>
    <row r="83" spans="1:7" x14ac:dyDescent="0.2">
      <c r="A83" s="24"/>
      <c r="B83" s="5"/>
      <c r="C83" s="5"/>
      <c r="D83" s="5"/>
      <c r="E83" s="5"/>
      <c r="F83" s="5"/>
      <c r="G83" s="5"/>
    </row>
    <row r="84" spans="1:7" x14ac:dyDescent="0.2">
      <c r="A84" s="24" t="s">
        <v>25</v>
      </c>
      <c r="B84" s="5">
        <v>0</v>
      </c>
      <c r="C84" s="5">
        <v>0</v>
      </c>
      <c r="D84" s="5">
        <f t="shared" si="88"/>
        <v>0</v>
      </c>
      <c r="E84" s="5">
        <v>0</v>
      </c>
      <c r="F84" s="5">
        <v>0</v>
      </c>
      <c r="G84" s="5">
        <f t="shared" si="89"/>
        <v>0</v>
      </c>
    </row>
    <row r="85" spans="1:7" x14ac:dyDescent="0.2">
      <c r="A85" s="24"/>
      <c r="B85" s="5"/>
      <c r="C85" s="5"/>
      <c r="D85" s="5"/>
      <c r="E85" s="5"/>
      <c r="F85" s="5"/>
      <c r="G85" s="5"/>
    </row>
    <row r="86" spans="1:7" ht="22.5" x14ac:dyDescent="0.2">
      <c r="A86" s="24" t="s">
        <v>26</v>
      </c>
      <c r="B86" s="5">
        <v>0</v>
      </c>
      <c r="C86" s="5">
        <v>0</v>
      </c>
      <c r="D86" s="5">
        <f t="shared" si="88"/>
        <v>0</v>
      </c>
      <c r="E86" s="5">
        <v>0</v>
      </c>
      <c r="F86" s="5">
        <v>0</v>
      </c>
      <c r="G86" s="5">
        <f t="shared" si="89"/>
        <v>0</v>
      </c>
    </row>
    <row r="87" spans="1:7" x14ac:dyDescent="0.2">
      <c r="A87" s="24"/>
      <c r="B87" s="5"/>
      <c r="C87" s="5"/>
      <c r="D87" s="5"/>
      <c r="E87" s="5"/>
      <c r="F87" s="5"/>
      <c r="G87" s="5"/>
    </row>
    <row r="88" spans="1:7" x14ac:dyDescent="0.2">
      <c r="A88" s="24" t="s">
        <v>128</v>
      </c>
      <c r="B88" s="5">
        <v>0</v>
      </c>
      <c r="C88" s="5">
        <v>0</v>
      </c>
      <c r="D88" s="5">
        <f t="shared" si="88"/>
        <v>0</v>
      </c>
      <c r="E88" s="5">
        <v>0</v>
      </c>
      <c r="F88" s="5">
        <v>0</v>
      </c>
      <c r="G88" s="5">
        <f t="shared" si="89"/>
        <v>0</v>
      </c>
    </row>
    <row r="89" spans="1:7" x14ac:dyDescent="0.2">
      <c r="A89" s="24"/>
      <c r="B89" s="5"/>
      <c r="C89" s="5"/>
      <c r="D89" s="5"/>
      <c r="E89" s="5"/>
      <c r="F89" s="5"/>
      <c r="G89" s="5"/>
    </row>
    <row r="90" spans="1:7" x14ac:dyDescent="0.2">
      <c r="A90" s="24" t="s">
        <v>14</v>
      </c>
      <c r="B90" s="5">
        <v>0</v>
      </c>
      <c r="C90" s="5">
        <v>0</v>
      </c>
      <c r="D90" s="5">
        <f t="shared" si="88"/>
        <v>0</v>
      </c>
      <c r="E90" s="5">
        <v>0</v>
      </c>
      <c r="F90" s="5">
        <v>0</v>
      </c>
      <c r="G90" s="5">
        <f t="shared" si="89"/>
        <v>0</v>
      </c>
    </row>
    <row r="91" spans="1:7" x14ac:dyDescent="0.2">
      <c r="A91" s="24"/>
      <c r="B91" s="5"/>
      <c r="C91" s="5"/>
      <c r="D91" s="5"/>
      <c r="E91" s="5"/>
      <c r="F91" s="5"/>
      <c r="G91" s="5"/>
    </row>
    <row r="92" spans="1:7" x14ac:dyDescent="0.2">
      <c r="A92" s="11" t="s">
        <v>50</v>
      </c>
      <c r="B92" s="16">
        <f t="shared" ref="B92:G92" si="90">SUM(B78:B90)</f>
        <v>0</v>
      </c>
      <c r="C92" s="16">
        <f t="shared" si="90"/>
        <v>0</v>
      </c>
      <c r="D92" s="16">
        <f t="shared" si="90"/>
        <v>0</v>
      </c>
      <c r="E92" s="16">
        <f t="shared" si="90"/>
        <v>0</v>
      </c>
      <c r="F92" s="16">
        <f t="shared" si="90"/>
        <v>0</v>
      </c>
      <c r="G92" s="16">
        <f t="shared" si="90"/>
        <v>0</v>
      </c>
    </row>
    <row r="94" spans="1:7" x14ac:dyDescent="0.2">
      <c r="A94" s="1" t="s">
        <v>120</v>
      </c>
    </row>
  </sheetData>
  <sheetProtection formatCells="0" formatColumns="0" formatRows="0" insertRows="0" deleteRows="0" autoFilter="0"/>
  <mergeCells count="6">
    <mergeCell ref="G3:G4"/>
    <mergeCell ref="A1:G1"/>
    <mergeCell ref="A59:G59"/>
    <mergeCell ref="G74:G75"/>
    <mergeCell ref="G61:G62"/>
    <mergeCell ref="A73:G73"/>
  </mergeCells>
  <printOptions horizontalCentered="1"/>
  <pageMargins left="0.25" right="0.25" top="0.75" bottom="0.75" header="0.3" footer="0.3"/>
  <pageSetup scale="54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"/>
  <sheetViews>
    <sheetView showGridLines="0" tabSelected="1" workbookViewId="0">
      <selection activeCell="G60" sqref="A1:G60"/>
    </sheetView>
  </sheetViews>
  <sheetFormatPr baseColWidth="10" defaultColWidth="12" defaultRowHeight="11.25" x14ac:dyDescent="0.2"/>
  <cols>
    <col min="1" max="1" width="79" style="1" customWidth="1"/>
    <col min="2" max="7" width="18.33203125" style="1" customWidth="1"/>
    <col min="8" max="16384" width="12" style="1"/>
  </cols>
  <sheetData>
    <row r="1" spans="1:7" ht="50.1" customHeight="1" x14ac:dyDescent="0.2">
      <c r="A1" s="45" t="s">
        <v>182</v>
      </c>
      <c r="B1" s="41"/>
      <c r="C1" s="41"/>
      <c r="D1" s="41"/>
      <c r="E1" s="41"/>
      <c r="F1" s="41"/>
      <c r="G1" s="42"/>
    </row>
    <row r="2" spans="1:7" x14ac:dyDescent="0.2">
      <c r="A2" s="31"/>
      <c r="B2" s="28"/>
      <c r="C2" s="29"/>
      <c r="D2" s="26" t="s">
        <v>57</v>
      </c>
      <c r="E2" s="29"/>
      <c r="F2" s="30"/>
      <c r="G2" s="43" t="s">
        <v>56</v>
      </c>
    </row>
    <row r="3" spans="1:7" ht="24.95" customHeight="1" x14ac:dyDescent="0.2">
      <c r="A3" s="27" t="s">
        <v>51</v>
      </c>
      <c r="B3" s="2" t="s">
        <v>52</v>
      </c>
      <c r="C3" s="2" t="s">
        <v>117</v>
      </c>
      <c r="D3" s="2" t="s">
        <v>53</v>
      </c>
      <c r="E3" s="2" t="s">
        <v>54</v>
      </c>
      <c r="F3" s="2" t="s">
        <v>55</v>
      </c>
      <c r="G3" s="44"/>
    </row>
    <row r="4" spans="1:7" x14ac:dyDescent="0.2">
      <c r="A4" s="32"/>
      <c r="B4" s="3">
        <v>1</v>
      </c>
      <c r="C4" s="3">
        <v>2</v>
      </c>
      <c r="D4" s="3" t="s">
        <v>118</v>
      </c>
      <c r="E4" s="3">
        <v>4</v>
      </c>
      <c r="F4" s="3">
        <v>5</v>
      </c>
      <c r="G4" s="3" t="s">
        <v>119</v>
      </c>
    </row>
    <row r="5" spans="1:7" x14ac:dyDescent="0.2">
      <c r="A5" s="33"/>
      <c r="B5" s="34"/>
      <c r="C5" s="34"/>
      <c r="D5" s="34"/>
      <c r="E5" s="34"/>
      <c r="F5" s="34"/>
      <c r="G5" s="34"/>
    </row>
    <row r="6" spans="1:7" x14ac:dyDescent="0.2">
      <c r="A6" s="8" t="s">
        <v>15</v>
      </c>
      <c r="B6" s="13">
        <f t="shared" ref="B6:G6" si="0">SUM(B7:B14)</f>
        <v>254388185.27000001</v>
      </c>
      <c r="C6" s="13">
        <f t="shared" si="0"/>
        <v>265999603.28999999</v>
      </c>
      <c r="D6" s="13">
        <f t="shared" si="0"/>
        <v>520387788.55999994</v>
      </c>
      <c r="E6" s="13">
        <f t="shared" si="0"/>
        <v>450915178.48000002</v>
      </c>
      <c r="F6" s="13">
        <f t="shared" si="0"/>
        <v>450867732.48000002</v>
      </c>
      <c r="G6" s="13">
        <f t="shared" si="0"/>
        <v>69472610.079999954</v>
      </c>
    </row>
    <row r="7" spans="1:7" x14ac:dyDescent="0.2">
      <c r="A7" s="25" t="s">
        <v>40</v>
      </c>
      <c r="B7" s="5">
        <v>10819326.210000001</v>
      </c>
      <c r="C7" s="5">
        <v>670805.52</v>
      </c>
      <c r="D7" s="5">
        <f>B7+C7</f>
        <v>11490131.73</v>
      </c>
      <c r="E7" s="5">
        <v>10337745.189999999</v>
      </c>
      <c r="F7" s="5">
        <v>10337745.189999999</v>
      </c>
      <c r="G7" s="5">
        <f>D7-E7</f>
        <v>1152386.540000001</v>
      </c>
    </row>
    <row r="8" spans="1:7" x14ac:dyDescent="0.2">
      <c r="A8" s="25" t="s">
        <v>16</v>
      </c>
      <c r="B8" s="5">
        <v>8321806.6299999999</v>
      </c>
      <c r="C8" s="5">
        <v>896739.97</v>
      </c>
      <c r="D8" s="5">
        <f t="shared" ref="D8:D14" si="1">B8+C8</f>
        <v>9218546.5999999996</v>
      </c>
      <c r="E8" s="5">
        <v>8034249.0199999996</v>
      </c>
      <c r="F8" s="5">
        <v>8034249.0199999996</v>
      </c>
      <c r="G8" s="5">
        <f t="shared" ref="G8:G14" si="2">D8-E8</f>
        <v>1184297.58</v>
      </c>
    </row>
    <row r="9" spans="1:7" x14ac:dyDescent="0.2">
      <c r="A9" s="25" t="s">
        <v>122</v>
      </c>
      <c r="B9" s="5">
        <v>141021530.38999999</v>
      </c>
      <c r="C9" s="5">
        <v>17829232.379999999</v>
      </c>
      <c r="D9" s="5">
        <f t="shared" si="1"/>
        <v>158850762.76999998</v>
      </c>
      <c r="E9" s="5">
        <v>133020897.88</v>
      </c>
      <c r="F9" s="5">
        <v>133020897.88</v>
      </c>
      <c r="G9" s="5">
        <f t="shared" si="2"/>
        <v>25829864.889999986</v>
      </c>
    </row>
    <row r="10" spans="1:7" x14ac:dyDescent="0.2">
      <c r="A10" s="25" t="s">
        <v>3</v>
      </c>
      <c r="B10" s="5">
        <v>0</v>
      </c>
      <c r="C10" s="5">
        <v>0</v>
      </c>
      <c r="D10" s="5">
        <f t="shared" si="1"/>
        <v>0</v>
      </c>
      <c r="E10" s="5">
        <v>0</v>
      </c>
      <c r="F10" s="5">
        <v>0</v>
      </c>
      <c r="G10" s="5">
        <f t="shared" si="2"/>
        <v>0</v>
      </c>
    </row>
    <row r="11" spans="1:7" x14ac:dyDescent="0.2">
      <c r="A11" s="25" t="s">
        <v>22</v>
      </c>
      <c r="B11" s="5">
        <v>19063796.18</v>
      </c>
      <c r="C11" s="5">
        <v>19690183.559999999</v>
      </c>
      <c r="D11" s="5">
        <f t="shared" si="1"/>
        <v>38753979.739999995</v>
      </c>
      <c r="E11" s="5">
        <v>22081977.289999999</v>
      </c>
      <c r="F11" s="5">
        <v>22081977.289999999</v>
      </c>
      <c r="G11" s="5">
        <f t="shared" si="2"/>
        <v>16672002.449999996</v>
      </c>
    </row>
    <row r="12" spans="1:7" x14ac:dyDescent="0.2">
      <c r="A12" s="25" t="s">
        <v>17</v>
      </c>
      <c r="B12" s="5">
        <v>0</v>
      </c>
      <c r="C12" s="5">
        <v>0</v>
      </c>
      <c r="D12" s="5">
        <f t="shared" si="1"/>
        <v>0</v>
      </c>
      <c r="E12" s="5">
        <v>0</v>
      </c>
      <c r="F12" s="5">
        <v>0</v>
      </c>
      <c r="G12" s="5">
        <f t="shared" si="2"/>
        <v>0</v>
      </c>
    </row>
    <row r="13" spans="1:7" x14ac:dyDescent="0.2">
      <c r="A13" s="25" t="s">
        <v>41</v>
      </c>
      <c r="B13" s="5">
        <v>72950896.810000002</v>
      </c>
      <c r="C13" s="5">
        <v>224097584.94999999</v>
      </c>
      <c r="D13" s="5">
        <f t="shared" si="1"/>
        <v>297048481.75999999</v>
      </c>
      <c r="E13" s="5">
        <v>272840481.30000001</v>
      </c>
      <c r="F13" s="5">
        <v>272793035.30000001</v>
      </c>
      <c r="G13" s="5">
        <f t="shared" si="2"/>
        <v>24208000.459999979</v>
      </c>
    </row>
    <row r="14" spans="1:7" x14ac:dyDescent="0.2">
      <c r="A14" s="25" t="s">
        <v>18</v>
      </c>
      <c r="B14" s="5">
        <v>2210829.0499999998</v>
      </c>
      <c r="C14" s="5">
        <v>2815056.91</v>
      </c>
      <c r="D14" s="5">
        <f t="shared" si="1"/>
        <v>5025885.96</v>
      </c>
      <c r="E14" s="5">
        <v>4599827.8</v>
      </c>
      <c r="F14" s="5">
        <v>4599827.8</v>
      </c>
      <c r="G14" s="5">
        <f t="shared" si="2"/>
        <v>426058.16000000015</v>
      </c>
    </row>
    <row r="15" spans="1:7" x14ac:dyDescent="0.2">
      <c r="A15" s="25"/>
      <c r="B15" s="5"/>
      <c r="C15" s="5"/>
      <c r="D15" s="5"/>
      <c r="E15" s="5"/>
      <c r="F15" s="5"/>
      <c r="G15" s="5"/>
    </row>
    <row r="16" spans="1:7" x14ac:dyDescent="0.2">
      <c r="A16" s="8" t="s">
        <v>19</v>
      </c>
      <c r="B16" s="13">
        <f t="shared" ref="B16:G16" si="3">SUM(B17:B23)</f>
        <v>73518217.230000004</v>
      </c>
      <c r="C16" s="13">
        <f t="shared" si="3"/>
        <v>94125650.830000013</v>
      </c>
      <c r="D16" s="13">
        <f t="shared" si="3"/>
        <v>167643868.06</v>
      </c>
      <c r="E16" s="13">
        <f t="shared" si="3"/>
        <v>125359988.48999998</v>
      </c>
      <c r="F16" s="13">
        <f t="shared" si="3"/>
        <v>125359988.48999998</v>
      </c>
      <c r="G16" s="13">
        <f t="shared" si="3"/>
        <v>42283879.570000008</v>
      </c>
    </row>
    <row r="17" spans="1:7" x14ac:dyDescent="0.2">
      <c r="A17" s="25" t="s">
        <v>42</v>
      </c>
      <c r="B17" s="5">
        <v>2978461.71</v>
      </c>
      <c r="C17" s="5">
        <v>331414.56</v>
      </c>
      <c r="D17" s="5">
        <f>B17+C17</f>
        <v>3309876.27</v>
      </c>
      <c r="E17" s="5">
        <v>2779971.78</v>
      </c>
      <c r="F17" s="5">
        <v>2779971.78</v>
      </c>
      <c r="G17" s="5">
        <f t="shared" ref="G17:G23" si="4">D17-E17</f>
        <v>529904.49000000022</v>
      </c>
    </row>
    <row r="18" spans="1:7" x14ac:dyDescent="0.2">
      <c r="A18" s="25" t="s">
        <v>27</v>
      </c>
      <c r="B18" s="5">
        <v>40548184.68</v>
      </c>
      <c r="C18" s="5">
        <v>61860128.810000002</v>
      </c>
      <c r="D18" s="5">
        <f t="shared" ref="D18:D23" si="5">B18+C18</f>
        <v>102408313.49000001</v>
      </c>
      <c r="E18" s="5">
        <v>77304197.269999996</v>
      </c>
      <c r="F18" s="5">
        <v>77304197.269999996</v>
      </c>
      <c r="G18" s="5">
        <f t="shared" si="4"/>
        <v>25104116.220000014</v>
      </c>
    </row>
    <row r="19" spans="1:7" x14ac:dyDescent="0.2">
      <c r="A19" s="25" t="s">
        <v>20</v>
      </c>
      <c r="B19" s="5">
        <v>0</v>
      </c>
      <c r="C19" s="5">
        <v>0</v>
      </c>
      <c r="D19" s="5">
        <f t="shared" si="5"/>
        <v>0</v>
      </c>
      <c r="E19" s="5">
        <v>0</v>
      </c>
      <c r="F19" s="5">
        <v>0</v>
      </c>
      <c r="G19" s="5">
        <f t="shared" si="4"/>
        <v>0</v>
      </c>
    </row>
    <row r="20" spans="1:7" x14ac:dyDescent="0.2">
      <c r="A20" s="25" t="s">
        <v>43</v>
      </c>
      <c r="B20" s="5">
        <v>5068574.6500000004</v>
      </c>
      <c r="C20" s="5">
        <v>3118918.38</v>
      </c>
      <c r="D20" s="5">
        <f t="shared" si="5"/>
        <v>8187493.0300000003</v>
      </c>
      <c r="E20" s="5">
        <v>7299655.7400000002</v>
      </c>
      <c r="F20" s="5">
        <v>7299655.7400000002</v>
      </c>
      <c r="G20" s="5">
        <f t="shared" si="4"/>
        <v>887837.29</v>
      </c>
    </row>
    <row r="21" spans="1:7" x14ac:dyDescent="0.2">
      <c r="A21" s="25" t="s">
        <v>44</v>
      </c>
      <c r="B21" s="5">
        <v>3119524.99</v>
      </c>
      <c r="C21" s="5">
        <v>556039.88</v>
      </c>
      <c r="D21" s="5">
        <f t="shared" si="5"/>
        <v>3675564.87</v>
      </c>
      <c r="E21" s="5">
        <v>2676426.35</v>
      </c>
      <c r="F21" s="5">
        <v>2676426.35</v>
      </c>
      <c r="G21" s="5">
        <f t="shared" si="4"/>
        <v>999138.52</v>
      </c>
    </row>
    <row r="22" spans="1:7" x14ac:dyDescent="0.2">
      <c r="A22" s="25" t="s">
        <v>45</v>
      </c>
      <c r="B22" s="5">
        <v>0</v>
      </c>
      <c r="C22" s="5">
        <v>0</v>
      </c>
      <c r="D22" s="5">
        <f t="shared" si="5"/>
        <v>0</v>
      </c>
      <c r="E22" s="5">
        <v>0</v>
      </c>
      <c r="F22" s="5">
        <v>0</v>
      </c>
      <c r="G22" s="5">
        <f t="shared" si="4"/>
        <v>0</v>
      </c>
    </row>
    <row r="23" spans="1:7" x14ac:dyDescent="0.2">
      <c r="A23" s="25" t="s">
        <v>4</v>
      </c>
      <c r="B23" s="5">
        <v>21803471.199999999</v>
      </c>
      <c r="C23" s="5">
        <v>28259149.199999999</v>
      </c>
      <c r="D23" s="5">
        <f t="shared" si="5"/>
        <v>50062620.399999999</v>
      </c>
      <c r="E23" s="5">
        <v>35299737.350000001</v>
      </c>
      <c r="F23" s="5">
        <v>35299737.350000001</v>
      </c>
      <c r="G23" s="5">
        <f t="shared" si="4"/>
        <v>14762883.049999997</v>
      </c>
    </row>
    <row r="24" spans="1:7" x14ac:dyDescent="0.2">
      <c r="A24" s="25"/>
      <c r="B24" s="5"/>
      <c r="C24" s="5"/>
      <c r="D24" s="5"/>
      <c r="E24" s="5"/>
      <c r="F24" s="5"/>
      <c r="G24" s="5"/>
    </row>
    <row r="25" spans="1:7" x14ac:dyDescent="0.2">
      <c r="A25" s="8" t="s">
        <v>46</v>
      </c>
      <c r="B25" s="13">
        <f t="shared" ref="B25:G25" si="6">SUM(B26:B34)</f>
        <v>52217511.340000004</v>
      </c>
      <c r="C25" s="13">
        <f t="shared" si="6"/>
        <v>479964283.37</v>
      </c>
      <c r="D25" s="13">
        <f t="shared" si="6"/>
        <v>532181794.70999998</v>
      </c>
      <c r="E25" s="13">
        <f t="shared" si="6"/>
        <v>279196249.06</v>
      </c>
      <c r="F25" s="13">
        <f t="shared" si="6"/>
        <v>279196249.06</v>
      </c>
      <c r="G25" s="13">
        <f t="shared" si="6"/>
        <v>252985545.65000001</v>
      </c>
    </row>
    <row r="26" spans="1:7" x14ac:dyDescent="0.2">
      <c r="A26" s="25" t="s">
        <v>28</v>
      </c>
      <c r="B26" s="5">
        <v>3687491.97</v>
      </c>
      <c r="C26" s="5">
        <v>6139498.1299999999</v>
      </c>
      <c r="D26" s="5">
        <f>B26+C26</f>
        <v>9826990.0999999996</v>
      </c>
      <c r="E26" s="5">
        <v>8959588.0299999993</v>
      </c>
      <c r="F26" s="5">
        <v>8959588.0299999993</v>
      </c>
      <c r="G26" s="5">
        <f t="shared" ref="G26:G34" si="7">D26-E26</f>
        <v>867402.0700000003</v>
      </c>
    </row>
    <row r="27" spans="1:7" x14ac:dyDescent="0.2">
      <c r="A27" s="25" t="s">
        <v>23</v>
      </c>
      <c r="B27" s="5">
        <v>8936089.0999999996</v>
      </c>
      <c r="C27" s="5">
        <v>14830780.68</v>
      </c>
      <c r="D27" s="5">
        <f t="shared" ref="D27:D34" si="8">B27+C27</f>
        <v>23766869.780000001</v>
      </c>
      <c r="E27" s="5">
        <v>7969458.3899999997</v>
      </c>
      <c r="F27" s="5">
        <v>7969458.3899999997</v>
      </c>
      <c r="G27" s="5">
        <f t="shared" si="7"/>
        <v>15797411.390000001</v>
      </c>
    </row>
    <row r="28" spans="1:7" x14ac:dyDescent="0.2">
      <c r="A28" s="25" t="s">
        <v>29</v>
      </c>
      <c r="B28" s="5">
        <v>0</v>
      </c>
      <c r="C28" s="5">
        <v>0</v>
      </c>
      <c r="D28" s="5">
        <f t="shared" si="8"/>
        <v>0</v>
      </c>
      <c r="E28" s="5">
        <v>0</v>
      </c>
      <c r="F28" s="5">
        <v>0</v>
      </c>
      <c r="G28" s="5">
        <f t="shared" si="7"/>
        <v>0</v>
      </c>
    </row>
    <row r="29" spans="1:7" x14ac:dyDescent="0.2">
      <c r="A29" s="25" t="s">
        <v>47</v>
      </c>
      <c r="B29" s="5">
        <v>39593930.270000003</v>
      </c>
      <c r="C29" s="5">
        <v>458994004.56</v>
      </c>
      <c r="D29" s="5">
        <f t="shared" si="8"/>
        <v>498587934.82999998</v>
      </c>
      <c r="E29" s="5">
        <v>262267202.63999999</v>
      </c>
      <c r="F29" s="5">
        <v>262267202.63999999</v>
      </c>
      <c r="G29" s="5">
        <f t="shared" si="7"/>
        <v>236320732.19</v>
      </c>
    </row>
    <row r="30" spans="1:7" x14ac:dyDescent="0.2">
      <c r="A30" s="25" t="s">
        <v>21</v>
      </c>
      <c r="B30" s="5">
        <v>0</v>
      </c>
      <c r="C30" s="5">
        <v>0</v>
      </c>
      <c r="D30" s="5">
        <f t="shared" si="8"/>
        <v>0</v>
      </c>
      <c r="E30" s="5">
        <v>0</v>
      </c>
      <c r="F30" s="5">
        <v>0</v>
      </c>
      <c r="G30" s="5">
        <f t="shared" si="7"/>
        <v>0</v>
      </c>
    </row>
    <row r="31" spans="1:7" x14ac:dyDescent="0.2">
      <c r="A31" s="25" t="s">
        <v>5</v>
      </c>
      <c r="B31" s="5">
        <v>0</v>
      </c>
      <c r="C31" s="5">
        <v>0</v>
      </c>
      <c r="D31" s="5">
        <f t="shared" si="8"/>
        <v>0</v>
      </c>
      <c r="E31" s="5">
        <v>0</v>
      </c>
      <c r="F31" s="5">
        <v>0</v>
      </c>
      <c r="G31" s="5">
        <f t="shared" si="7"/>
        <v>0</v>
      </c>
    </row>
    <row r="32" spans="1:7" x14ac:dyDescent="0.2">
      <c r="A32" s="25" t="s">
        <v>6</v>
      </c>
      <c r="B32" s="5">
        <v>0</v>
      </c>
      <c r="C32" s="5">
        <v>0</v>
      </c>
      <c r="D32" s="5">
        <f t="shared" si="8"/>
        <v>0</v>
      </c>
      <c r="E32" s="5">
        <v>0</v>
      </c>
      <c r="F32" s="5">
        <v>0</v>
      </c>
      <c r="G32" s="5">
        <f t="shared" si="7"/>
        <v>0</v>
      </c>
    </row>
    <row r="33" spans="1:7" x14ac:dyDescent="0.2">
      <c r="A33" s="25" t="s">
        <v>48</v>
      </c>
      <c r="B33" s="5">
        <v>0</v>
      </c>
      <c r="C33" s="5">
        <v>0</v>
      </c>
      <c r="D33" s="5">
        <f t="shared" si="8"/>
        <v>0</v>
      </c>
      <c r="E33" s="5">
        <v>0</v>
      </c>
      <c r="F33" s="5">
        <v>0</v>
      </c>
      <c r="G33" s="5">
        <f t="shared" si="7"/>
        <v>0</v>
      </c>
    </row>
    <row r="34" spans="1:7" x14ac:dyDescent="0.2">
      <c r="A34" s="25" t="s">
        <v>30</v>
      </c>
      <c r="B34" s="5">
        <v>0</v>
      </c>
      <c r="C34" s="5">
        <v>0</v>
      </c>
      <c r="D34" s="5">
        <f t="shared" si="8"/>
        <v>0</v>
      </c>
      <c r="E34" s="5">
        <v>0</v>
      </c>
      <c r="F34" s="5">
        <v>0</v>
      </c>
      <c r="G34" s="5">
        <f t="shared" si="7"/>
        <v>0</v>
      </c>
    </row>
    <row r="35" spans="1:7" x14ac:dyDescent="0.2">
      <c r="A35" s="25"/>
      <c r="B35" s="5"/>
      <c r="C35" s="5"/>
      <c r="D35" s="5"/>
      <c r="E35" s="5"/>
      <c r="F35" s="5"/>
      <c r="G35" s="5"/>
    </row>
    <row r="36" spans="1:7" x14ac:dyDescent="0.2">
      <c r="A36" s="8" t="s">
        <v>31</v>
      </c>
      <c r="B36" s="13">
        <f t="shared" ref="B36:G36" si="9">SUM(B37:B40)</f>
        <v>0</v>
      </c>
      <c r="C36" s="13">
        <f t="shared" si="9"/>
        <v>0</v>
      </c>
      <c r="D36" s="13">
        <f t="shared" si="9"/>
        <v>0</v>
      </c>
      <c r="E36" s="13">
        <f t="shared" si="9"/>
        <v>0</v>
      </c>
      <c r="F36" s="13">
        <f t="shared" si="9"/>
        <v>0</v>
      </c>
      <c r="G36" s="13">
        <f t="shared" si="9"/>
        <v>0</v>
      </c>
    </row>
    <row r="37" spans="1:7" x14ac:dyDescent="0.2">
      <c r="A37" s="25" t="s">
        <v>49</v>
      </c>
      <c r="B37" s="5">
        <v>0</v>
      </c>
      <c r="C37" s="5">
        <v>0</v>
      </c>
      <c r="D37" s="5">
        <f>B37+C37</f>
        <v>0</v>
      </c>
      <c r="E37" s="5">
        <v>0</v>
      </c>
      <c r="F37" s="5">
        <v>0</v>
      </c>
      <c r="G37" s="5">
        <f t="shared" ref="G37:G40" si="10">D37-E37</f>
        <v>0</v>
      </c>
    </row>
    <row r="38" spans="1:7" ht="11.25" customHeight="1" x14ac:dyDescent="0.2">
      <c r="A38" s="25" t="s">
        <v>24</v>
      </c>
      <c r="B38" s="5">
        <v>0</v>
      </c>
      <c r="C38" s="5">
        <v>0</v>
      </c>
      <c r="D38" s="5">
        <f t="shared" ref="D38:D40" si="11">B38+C38</f>
        <v>0</v>
      </c>
      <c r="E38" s="5">
        <v>0</v>
      </c>
      <c r="F38" s="5">
        <v>0</v>
      </c>
      <c r="G38" s="5">
        <f t="shared" si="10"/>
        <v>0</v>
      </c>
    </row>
    <row r="39" spans="1:7" x14ac:dyDescent="0.2">
      <c r="A39" s="25" t="s">
        <v>32</v>
      </c>
      <c r="B39" s="5">
        <v>0</v>
      </c>
      <c r="C39" s="5">
        <v>0</v>
      </c>
      <c r="D39" s="5">
        <f t="shared" si="11"/>
        <v>0</v>
      </c>
      <c r="E39" s="5">
        <v>0</v>
      </c>
      <c r="F39" s="5">
        <v>0</v>
      </c>
      <c r="G39" s="5">
        <f t="shared" si="10"/>
        <v>0</v>
      </c>
    </row>
    <row r="40" spans="1:7" x14ac:dyDescent="0.2">
      <c r="A40" s="25" t="s">
        <v>7</v>
      </c>
      <c r="B40" s="5">
        <v>0</v>
      </c>
      <c r="C40" s="5">
        <v>0</v>
      </c>
      <c r="D40" s="5">
        <f t="shared" si="11"/>
        <v>0</v>
      </c>
      <c r="E40" s="5">
        <v>0</v>
      </c>
      <c r="F40" s="5">
        <v>0</v>
      </c>
      <c r="G40" s="5">
        <f t="shared" si="10"/>
        <v>0</v>
      </c>
    </row>
    <row r="41" spans="1:7" x14ac:dyDescent="0.2">
      <c r="A41" s="25"/>
      <c r="B41" s="5"/>
      <c r="C41" s="5"/>
      <c r="D41" s="5"/>
      <c r="E41" s="5"/>
      <c r="F41" s="5"/>
      <c r="G41" s="5"/>
    </row>
    <row r="42" spans="1:7" x14ac:dyDescent="0.2">
      <c r="A42" s="11" t="s">
        <v>50</v>
      </c>
      <c r="B42" s="16">
        <f t="shared" ref="B42:G42" si="12">SUM(B36+B25+B16+B6)</f>
        <v>380123913.84000003</v>
      </c>
      <c r="C42" s="16">
        <f t="shared" si="12"/>
        <v>840089537.49000001</v>
      </c>
      <c r="D42" s="16">
        <f t="shared" si="12"/>
        <v>1220213451.3299999</v>
      </c>
      <c r="E42" s="16">
        <f t="shared" si="12"/>
        <v>855471416.02999997</v>
      </c>
      <c r="F42" s="16">
        <f t="shared" si="12"/>
        <v>855423970.02999997</v>
      </c>
      <c r="G42" s="16">
        <f t="shared" si="12"/>
        <v>364742035.29999995</v>
      </c>
    </row>
    <row r="44" spans="1:7" x14ac:dyDescent="0.2">
      <c r="A44" s="1" t="s">
        <v>120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scale="75" orientation="landscape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TESORERIA</cp:lastModifiedBy>
  <cp:lastPrinted>2025-02-27T14:36:13Z</cp:lastPrinted>
  <dcterms:created xsi:type="dcterms:W3CDTF">2014-02-10T03:37:14Z</dcterms:created>
  <dcterms:modified xsi:type="dcterms:W3CDTF">2025-02-27T14:40:31Z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