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LEY DISCIPLINA FINANCIERA 3ERT 2024\"/>
    </mc:Choice>
  </mc:AlternateContent>
  <bookViews>
    <workbookView xWindow="0" yWindow="0" windowWidth="28800" windowHeight="11910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7" l="1"/>
  <c r="D70" i="7" l="1"/>
  <c r="G70" i="7" s="1"/>
  <c r="D149" i="7"/>
  <c r="G149" i="7" s="1"/>
  <c r="D145" i="7"/>
  <c r="G145" i="7" s="1"/>
  <c r="D136" i="7"/>
  <c r="G136" i="7" s="1"/>
  <c r="D135" i="7"/>
  <c r="G135" i="7" s="1"/>
  <c r="D134" i="7"/>
  <c r="G134" i="7" s="1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17" i="7"/>
  <c r="G117" i="7" s="1"/>
  <c r="D112" i="7"/>
  <c r="G112" i="7" s="1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G105" i="7" s="1"/>
  <c r="D104" i="7"/>
  <c r="D103" i="7" s="1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2" i="7"/>
  <c r="G92" i="7" s="1"/>
  <c r="D91" i="7"/>
  <c r="G91" i="7" s="1"/>
  <c r="D90" i="7"/>
  <c r="G90" i="7" s="1"/>
  <c r="D89" i="7"/>
  <c r="G89" i="7" s="1"/>
  <c r="G88" i="7"/>
  <c r="D88" i="7"/>
  <c r="D87" i="7"/>
  <c r="G87" i="7" s="1"/>
  <c r="D86" i="7"/>
  <c r="G86" i="7" s="1"/>
  <c r="D74" i="7"/>
  <c r="G74" i="7" s="1"/>
  <c r="G73" i="7"/>
  <c r="D73" i="7"/>
  <c r="D72" i="7"/>
  <c r="G72" i="7" s="1"/>
  <c r="D61" i="7"/>
  <c r="G61" i="7" s="1"/>
  <c r="D60" i="7"/>
  <c r="G60" i="7" s="1"/>
  <c r="D59" i="7"/>
  <c r="G59" i="7" s="1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04" i="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6" i="7"/>
  <c r="G147" i="7"/>
  <c r="G139" i="7"/>
  <c r="G140" i="7"/>
  <c r="G141" i="7"/>
  <c r="G142" i="7"/>
  <c r="G143" i="7"/>
  <c r="G144" i="7"/>
  <c r="G138" i="7"/>
  <c r="G115" i="7"/>
  <c r="G116" i="7"/>
  <c r="G118" i="7"/>
  <c r="G119" i="7"/>
  <c r="G120" i="7"/>
  <c r="G121" i="7"/>
  <c r="G122" i="7"/>
  <c r="G114" i="7"/>
  <c r="G77" i="7"/>
  <c r="G78" i="7"/>
  <c r="G79" i="7"/>
  <c r="G80" i="7"/>
  <c r="G81" i="7"/>
  <c r="G82" i="7"/>
  <c r="G76" i="7"/>
  <c r="G71" i="7"/>
  <c r="G64" i="7"/>
  <c r="G65" i="7"/>
  <c r="G66" i="7"/>
  <c r="G67" i="7"/>
  <c r="G68" i="7"/>
  <c r="G69" i="7"/>
  <c r="G63" i="7"/>
  <c r="G62" i="7" s="1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E84" i="7" l="1"/>
  <c r="C9" i="7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G103" i="7"/>
  <c r="G85" i="7"/>
  <c r="G48" i="7"/>
  <c r="G10" i="7"/>
  <c r="F9" i="7"/>
  <c r="D9" i="7"/>
  <c r="E159" i="7" l="1"/>
  <c r="F159" i="7"/>
  <c r="B159" i="7"/>
  <c r="C159" i="7"/>
  <c r="G9" i="7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<sst xmlns="http://schemas.openxmlformats.org/spreadsheetml/2006/main" count="341" uniqueCount="213">
  <si>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</si>
  <si>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</si>
  <si>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</si>
  <si>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</si>
  <si>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</si>
  <si>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</si>
  <si>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</si>
  <si>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</si>
  <si>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</si>
  <si>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</si>
  <si>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</si>
  <si>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</si>
  <si>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</si>
  <si>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</si>
  <si>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</si>
  <si>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</si>
  <si>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</si>
  <si>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</si>
  <si>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</si>
  <si>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</si>
  <si>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</si>
  <si>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</si>
  <si>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</si>
  <si>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</si>
  <si>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</si>
  <si>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</si>
  <si>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</si>
  <si>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</si>
  <si>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</si>
  <si>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</si>
  <si>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</si>
  <si>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</si>
  <si>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</si>
  <si>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</si>
  <si>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</si>
  <si>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</si>
  <si>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</si>
  <si>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</si>
  <si>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</si>
  <si>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</si>
  <si>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</si>
  <si>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</si>
  <si>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</si>
  <si>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</si>
  <si>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</si>
  <si>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</si>
  <si>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</si>
  <si>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</si>
  <si>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</si>
  <si>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</si>
  <si>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</si>
  <si>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</si>
  <si>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</si>
  <si>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</si>
  <si>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</si>
  <si>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</si>
  <si>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</si>
  <si>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</si>
  <si>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</si>
  <si>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</si>
  <si>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</si>
  <si>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</si>
  <si>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</si>
  <si>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</si>
  <si>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</si>
  <si>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</si>
  <si>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</si>
  <si>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</si>
  <si>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</si>
  <si>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</si>
  <si>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</si>
  <si>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</si>
  <si>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</si>
  <si>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</si>
  <si>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</si>
  <si>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</si>
  <si>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</si>
  <si>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</si>
  <si>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</si>
  <si>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</si>
  <si>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</si>
  <si>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</si>
  <si>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</si>
  <si>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</si>
  <si>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</si>
  <si>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</si>
  <si>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</si>
  <si>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</si>
  <si>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</si>
  <si>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</si>
  <si>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</si>
  <si>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</si>
  <si>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</si>
  <si>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</si>
  <si>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</si>
  <si>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</si>
  <si>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</si>
  <si>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</si>
  <si>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</si>
  <si>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</si>
  <si>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</si>
  <si>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</si>
  <si>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</si>
  <si>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</si>
  <si>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</si>
  <si>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</si>
  <si>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</si>
  <si>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</si>
  <si>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</si>
  <si>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</si>
  <si>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</si>
  <si>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</si>
  <si>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</si>
  <si>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</si>
  <si>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</si>
  <si>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</si>
  <si>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</si>
  <si>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</si>
  <si>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</si>
  <si>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</si>
  <si>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</si>
  <si>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</si>
  <si>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</si>
  <si>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</si>
  <si>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</si>
  <si>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</si>
  <si>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</si>
  <si>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</si>
  <si>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</si>
  <si>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</si>
  <si>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</si>
  <si>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</si>
  <si>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</si>
  <si>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</si>
  <si>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</si>
  <si>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</si>
  <si>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</si>
  <si>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</si>
  <si>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</si>
  <si>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</si>
  <si>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</si>
  <si>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</si>
  <si>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</si>
  <si>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</si>
  <si>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</si>
  <si>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</si>
  <si>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</si>
  <si>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</si>
  <si>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</si>
  <si>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</si>
  <si>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</si>
  <si>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</si>
  <si>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</si>
  <si>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</si>
  <si>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</si>
  <si>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</si>
  <si>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</si>
  <si>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</si>
  <si>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</si>
  <si>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</si>
  <si>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</si>
  <si>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</si>
  <si>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</si>
  <si>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</si>
  <si>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</si>
  <si>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</si>
  <si>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</si>
  <si>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</si>
  <si>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</si>
  <si>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</si>
  <si>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</si>
  <si>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</si>
  <si>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</si>
  <si>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</si>
  <si>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</si>
  <si>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</si>
  <si>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</si>
  <si>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</si>
  <si>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</si>
  <si>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</si>
  <si>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</si>
  <si>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</si>
  <si>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</si>
  <si>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</si>
  <si>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</si>
  <si>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</si>
  <si>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</si>
  <si>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</si>
  <si>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</si>
  <si>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</si>
  <si>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</si>
  <si>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</si>
  <si>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</si>
  <si>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</si>
  <si>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</si>
  <si>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</si>
  <si>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</si>
  <si>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</si>
  <si>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</si>
  <si>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</si>
  <si>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</si>
  <si>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</si>
  <si>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</si>
  <si>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</si>
  <si>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</si>
  <si>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</si>
  <si>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</si>
  <si>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</si>
  <si>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</si>
  <si>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</si>
  <si>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</si>
  <si>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Municipo de Apaseo el Grande, Guanajuato.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</si>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</sst>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0" fillId="0" borderId="14" xfId="0" applyNumberFormat="1" applyBorder="1" applyAlignment="1" applyProtection="1">
      <alignment horizontal="right" vertical="top"/>
      <protection locked="0"/>
    </xf>
    <xf numFmtId="164" fontId="1" fillId="3" borderId="14" xfId="1" applyNumberFormat="1" applyFont="1" applyFill="1" applyBorder="1" applyAlignment="1" applyProtection="1">
      <alignment vertical="center"/>
      <protection locked="0"/>
    </xf>
    <xf numFmtId="164" fontId="0" fillId="3" borderId="14" xfId="1" applyNumberFormat="1" applyFont="1" applyFill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1" fillId="3" borderId="14" xfId="1" applyNumberFormat="1" applyFont="1" applyFill="1" applyBorder="1" applyAlignment="1" applyProtection="1">
      <alignment vertical="center"/>
      <protection locked="0"/>
    </xf>
    <xf numFmtId="3" fontId="0" fillId="3" borderId="14" xfId="1" applyNumberFormat="1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70" zoomScaleNormal="70" workbookViewId="0">
      <selection activeCell="D5" sqref="D5"/>
    </sheetView>
  </sheetViews>
  <sheetFormatPr baseColWidth="10" defaultColWidth="11" defaultRowHeight="15" x14ac:dyDescent="0.25"/>
  <cols>
    <col min="1" max="1" width="80.285156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8" t="s">
        <v>15</v>
      </c>
      <c r="B1" s="79"/>
      <c r="C1" s="79"/>
      <c r="D1" s="79"/>
      <c r="E1" s="79"/>
      <c r="F1" s="79"/>
      <c r="G1" s="80"/>
    </row>
    <row r="2" spans="1:7" x14ac:dyDescent="0.25">
      <c r="A2" s="54" t="s">
        <v>211</v>
      </c>
      <c r="B2" s="54"/>
      <c r="C2" s="54"/>
      <c r="D2" s="54"/>
      <c r="E2" s="54"/>
      <c r="F2" s="54"/>
      <c r="G2" s="54"/>
    </row>
    <row r="3" spans="1:7" x14ac:dyDescent="0.25">
      <c r="A3" s="55" t="s">
        <v>16</v>
      </c>
      <c r="B3" s="55"/>
      <c r="C3" s="55"/>
      <c r="D3" s="55"/>
      <c r="E3" s="55"/>
      <c r="F3" s="55"/>
      <c r="G3" s="55"/>
    </row>
    <row r="4" spans="1:7" x14ac:dyDescent="0.25">
      <c r="A4" s="55" t="s">
        <v>17</v>
      </c>
      <c r="B4" s="55"/>
      <c r="C4" s="55"/>
      <c r="D4" s="55"/>
      <c r="E4" s="55"/>
      <c r="F4" s="55"/>
      <c r="G4" s="55"/>
    </row>
    <row r="5" spans="1:7" x14ac:dyDescent="0.25">
      <c r="A5" s="55" t="s">
        <v>212</v>
      </c>
      <c r="B5" s="55"/>
      <c r="C5" s="55"/>
      <c r="D5" s="55"/>
      <c r="E5" s="55"/>
      <c r="F5" s="55"/>
      <c r="G5" s="55"/>
    </row>
    <row r="6" spans="1:7" x14ac:dyDescent="0.25">
      <c r="A6" s="56" t="s">
        <v>0</v>
      </c>
      <c r="B6" s="56"/>
      <c r="C6" s="56"/>
      <c r="D6" s="56"/>
      <c r="E6" s="56"/>
      <c r="F6" s="56"/>
      <c r="G6" s="56"/>
    </row>
    <row r="7" spans="1:7" x14ac:dyDescent="0.25">
      <c r="A7" s="76" t="s">
        <v>1</v>
      </c>
      <c r="B7" s="76" t="s">
        <v>18</v>
      </c>
      <c r="C7" s="76"/>
      <c r="D7" s="76"/>
      <c r="E7" s="76"/>
      <c r="F7" s="76"/>
      <c r="G7" s="77" t="s">
        <v>19</v>
      </c>
    </row>
    <row r="8" spans="1:7" ht="30" x14ac:dyDescent="0.25">
      <c r="A8" s="76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6"/>
    </row>
    <row r="9" spans="1:7" x14ac:dyDescent="0.25">
      <c r="A9" s="6" t="s">
        <v>24</v>
      </c>
      <c r="B9" s="71">
        <f t="shared" ref="B9:G9" si="0">SUM(B10,B18,B28,B38,B48,B58,B62,B71,B75)</f>
        <v>253488265.64000002</v>
      </c>
      <c r="C9" s="71">
        <f t="shared" si="0"/>
        <v>223193104.93000001</v>
      </c>
      <c r="D9" s="71">
        <f t="shared" si="0"/>
        <v>476681370.56999993</v>
      </c>
      <c r="E9" s="71">
        <f t="shared" si="0"/>
        <v>265968569.63000003</v>
      </c>
      <c r="F9" s="71">
        <f t="shared" si="0"/>
        <v>259462061.62999994</v>
      </c>
      <c r="G9" s="71">
        <f t="shared" si="0"/>
        <v>210712800.93999997</v>
      </c>
    </row>
    <row r="10" spans="1:7" x14ac:dyDescent="0.25">
      <c r="A10" s="37" t="s">
        <v>25</v>
      </c>
      <c r="B10" s="71">
        <f t="shared" ref="B10:G10" si="1">SUM(B11:B17)</f>
        <v>120839530.77</v>
      </c>
      <c r="C10" s="71">
        <f t="shared" si="1"/>
        <v>15553860.43</v>
      </c>
      <c r="D10" s="71">
        <f t="shared" si="1"/>
        <v>136393391.19999999</v>
      </c>
      <c r="E10" s="71">
        <f t="shared" si="1"/>
        <v>84297038.920000002</v>
      </c>
      <c r="F10" s="71">
        <f t="shared" si="1"/>
        <v>84206357.800000012</v>
      </c>
      <c r="G10" s="71">
        <f t="shared" si="1"/>
        <v>52096352.279999994</v>
      </c>
    </row>
    <row r="11" spans="1:7" x14ac:dyDescent="0.25">
      <c r="A11" s="38" t="s">
        <v>26</v>
      </c>
      <c r="B11" s="72">
        <v>63109423.200000003</v>
      </c>
      <c r="C11" s="69">
        <v>2719650.32</v>
      </c>
      <c r="D11" s="73">
        <f>B11+C11</f>
        <v>65829073.520000003</v>
      </c>
      <c r="E11" s="69">
        <v>44833634.920000002</v>
      </c>
      <c r="F11" s="69">
        <v>44832013.060000002</v>
      </c>
      <c r="G11" s="73">
        <f>D11-E11</f>
        <v>20995438.600000001</v>
      </c>
    </row>
    <row r="12" spans="1:7" x14ac:dyDescent="0.25">
      <c r="A12" s="38" t="s">
        <v>27</v>
      </c>
      <c r="B12" s="72">
        <v>10524391.43</v>
      </c>
      <c r="C12" s="69">
        <v>7220000</v>
      </c>
      <c r="D12" s="73">
        <f t="shared" ref="D12:D17" si="2">B12+C12</f>
        <v>17744391.43</v>
      </c>
      <c r="E12" s="69">
        <v>13384972.699999999</v>
      </c>
      <c r="F12" s="69">
        <v>13384972.699999999</v>
      </c>
      <c r="G12" s="73">
        <f t="shared" ref="G12:G17" si="3">D12-E12</f>
        <v>4359418.7300000004</v>
      </c>
    </row>
    <row r="13" spans="1:7" x14ac:dyDescent="0.25">
      <c r="A13" s="38" t="s">
        <v>28</v>
      </c>
      <c r="B13" s="72">
        <v>10908157.060000001</v>
      </c>
      <c r="C13" s="69">
        <v>858526.2</v>
      </c>
      <c r="D13" s="73">
        <f t="shared" si="2"/>
        <v>11766683.26</v>
      </c>
      <c r="E13" s="69">
        <v>1420369.79</v>
      </c>
      <c r="F13" s="69">
        <v>1392579.02</v>
      </c>
      <c r="G13" s="73">
        <f t="shared" si="3"/>
        <v>10346313.469999999</v>
      </c>
    </row>
    <row r="14" spans="1:7" x14ac:dyDescent="0.25">
      <c r="A14" s="38" t="s">
        <v>29</v>
      </c>
      <c r="B14" s="72">
        <v>13912745.369999999</v>
      </c>
      <c r="C14" s="69">
        <v>21413.55</v>
      </c>
      <c r="D14" s="73">
        <f t="shared" si="2"/>
        <v>13934158.92</v>
      </c>
      <c r="E14" s="69">
        <v>9252638.0899999999</v>
      </c>
      <c r="F14" s="69">
        <v>9252638.0899999999</v>
      </c>
      <c r="G14" s="73">
        <f t="shared" si="3"/>
        <v>4681520.83</v>
      </c>
    </row>
    <row r="15" spans="1:7" x14ac:dyDescent="0.25">
      <c r="A15" s="38" t="s">
        <v>30</v>
      </c>
      <c r="B15" s="72">
        <v>6276191.96</v>
      </c>
      <c r="C15" s="69">
        <v>4013624.5</v>
      </c>
      <c r="D15" s="73">
        <f t="shared" si="2"/>
        <v>10289816.460000001</v>
      </c>
      <c r="E15" s="69">
        <v>3820724.42</v>
      </c>
      <c r="F15" s="69">
        <v>3759455.93</v>
      </c>
      <c r="G15" s="73">
        <f t="shared" si="3"/>
        <v>6469092.040000001</v>
      </c>
    </row>
    <row r="16" spans="1:7" x14ac:dyDescent="0.25">
      <c r="A16" s="38" t="s">
        <v>31</v>
      </c>
      <c r="B16" s="73">
        <v>0</v>
      </c>
      <c r="C16" s="70">
        <v>0</v>
      </c>
      <c r="D16" s="73">
        <f t="shared" si="2"/>
        <v>0</v>
      </c>
      <c r="E16" s="70">
        <v>0</v>
      </c>
      <c r="F16" s="70">
        <v>0</v>
      </c>
      <c r="G16" s="73">
        <f t="shared" si="3"/>
        <v>0</v>
      </c>
    </row>
    <row r="17" spans="1:7" x14ac:dyDescent="0.25">
      <c r="A17" s="38" t="s">
        <v>32</v>
      </c>
      <c r="B17" s="72">
        <v>16108621.75</v>
      </c>
      <c r="C17" s="69">
        <v>720645.86</v>
      </c>
      <c r="D17" s="73">
        <f t="shared" si="2"/>
        <v>16829267.609999999</v>
      </c>
      <c r="E17" s="69">
        <v>11584699</v>
      </c>
      <c r="F17" s="69">
        <v>11584699</v>
      </c>
      <c r="G17" s="73">
        <f t="shared" si="3"/>
        <v>5244568.6099999994</v>
      </c>
    </row>
    <row r="18" spans="1:7" x14ac:dyDescent="0.25">
      <c r="A18" s="37" t="s">
        <v>33</v>
      </c>
      <c r="B18" s="71">
        <f t="shared" ref="B18:G18" si="4">SUM(B19:B27)</f>
        <v>21386109.659999996</v>
      </c>
      <c r="C18" s="71">
        <f t="shared" si="4"/>
        <v>15773502.469999999</v>
      </c>
      <c r="D18" s="71">
        <f t="shared" si="4"/>
        <v>37159612.130000003</v>
      </c>
      <c r="E18" s="71">
        <f t="shared" si="4"/>
        <v>27299143.629999999</v>
      </c>
      <c r="F18" s="71">
        <f t="shared" si="4"/>
        <v>26642833.729999997</v>
      </c>
      <c r="G18" s="71">
        <f t="shared" si="4"/>
        <v>9860468.5</v>
      </c>
    </row>
    <row r="19" spans="1:7" x14ac:dyDescent="0.25">
      <c r="A19" s="38" t="s">
        <v>34</v>
      </c>
      <c r="B19" s="72">
        <v>3471943.73</v>
      </c>
      <c r="C19" s="69">
        <v>2713179.82</v>
      </c>
      <c r="D19" s="73">
        <f t="shared" ref="D19:D27" si="5">B19+C19</f>
        <v>6185123.5499999998</v>
      </c>
      <c r="E19" s="69">
        <v>3233040.79</v>
      </c>
      <c r="F19" s="69">
        <v>3220396.79</v>
      </c>
      <c r="G19" s="73">
        <f t="shared" ref="G19:G27" si="6">D19-E19</f>
        <v>2952082.76</v>
      </c>
    </row>
    <row r="20" spans="1:7" x14ac:dyDescent="0.25">
      <c r="A20" s="38" t="s">
        <v>35</v>
      </c>
      <c r="B20" s="72">
        <v>258755.69</v>
      </c>
      <c r="C20" s="69">
        <v>846837.56</v>
      </c>
      <c r="D20" s="73">
        <f t="shared" si="5"/>
        <v>1105593.25</v>
      </c>
      <c r="E20" s="69">
        <v>626996.86</v>
      </c>
      <c r="F20" s="69">
        <v>608500.86</v>
      </c>
      <c r="G20" s="73">
        <f t="shared" si="6"/>
        <v>478596.39</v>
      </c>
    </row>
    <row r="21" spans="1:7" x14ac:dyDescent="0.25">
      <c r="A21" s="38" t="s">
        <v>36</v>
      </c>
      <c r="B21" s="72">
        <v>17027.02</v>
      </c>
      <c r="C21" s="69">
        <v>154500</v>
      </c>
      <c r="D21" s="73">
        <f t="shared" si="5"/>
        <v>171527.02</v>
      </c>
      <c r="E21" s="69">
        <v>9094.6</v>
      </c>
      <c r="F21" s="69">
        <v>9094.6</v>
      </c>
      <c r="G21" s="73">
        <f t="shared" si="6"/>
        <v>162432.41999999998</v>
      </c>
    </row>
    <row r="22" spans="1:7" x14ac:dyDescent="0.25">
      <c r="A22" s="38" t="s">
        <v>37</v>
      </c>
      <c r="B22" s="72">
        <v>2205326.92</v>
      </c>
      <c r="C22" s="69">
        <v>7919359.3799999999</v>
      </c>
      <c r="D22" s="73">
        <f t="shared" si="5"/>
        <v>10124686.300000001</v>
      </c>
      <c r="E22" s="69">
        <v>8224962.8200000003</v>
      </c>
      <c r="F22" s="69">
        <v>7684766.0199999996</v>
      </c>
      <c r="G22" s="73">
        <f t="shared" si="6"/>
        <v>1899723.4800000004</v>
      </c>
    </row>
    <row r="23" spans="1:7" x14ac:dyDescent="0.25">
      <c r="A23" s="38" t="s">
        <v>38</v>
      </c>
      <c r="B23" s="72">
        <v>38737.769999999997</v>
      </c>
      <c r="C23" s="69">
        <v>1585454.37</v>
      </c>
      <c r="D23" s="73">
        <f t="shared" si="5"/>
        <v>1624192.1400000001</v>
      </c>
      <c r="E23" s="69">
        <v>461955.53</v>
      </c>
      <c r="F23" s="69">
        <v>461955.53</v>
      </c>
      <c r="G23" s="73">
        <f t="shared" si="6"/>
        <v>1162236.6100000001</v>
      </c>
    </row>
    <row r="24" spans="1:7" x14ac:dyDescent="0.25">
      <c r="A24" s="38" t="s">
        <v>39</v>
      </c>
      <c r="B24" s="72">
        <v>11852811.119999999</v>
      </c>
      <c r="C24" s="69">
        <v>1214215.04</v>
      </c>
      <c r="D24" s="73">
        <f t="shared" si="5"/>
        <v>13067026.16</v>
      </c>
      <c r="E24" s="69">
        <v>11459135.23</v>
      </c>
      <c r="F24" s="69">
        <v>11435688.529999999</v>
      </c>
      <c r="G24" s="73">
        <f t="shared" si="6"/>
        <v>1607890.9299999997</v>
      </c>
    </row>
    <row r="25" spans="1:7" x14ac:dyDescent="0.25">
      <c r="A25" s="38" t="s">
        <v>40</v>
      </c>
      <c r="B25" s="72">
        <v>1099827.1499999999</v>
      </c>
      <c r="C25" s="69">
        <v>-304291</v>
      </c>
      <c r="D25" s="73">
        <f t="shared" si="5"/>
        <v>795536.14999999991</v>
      </c>
      <c r="E25" s="69">
        <v>370238.89</v>
      </c>
      <c r="F25" s="69">
        <v>370238.89</v>
      </c>
      <c r="G25" s="73">
        <f t="shared" si="6"/>
        <v>425297.25999999989</v>
      </c>
    </row>
    <row r="26" spans="1:7" x14ac:dyDescent="0.25">
      <c r="A26" s="38" t="s">
        <v>41</v>
      </c>
      <c r="B26" s="73">
        <v>0</v>
      </c>
      <c r="C26" s="70">
        <v>0</v>
      </c>
      <c r="D26" s="73">
        <f t="shared" si="5"/>
        <v>0</v>
      </c>
      <c r="E26" s="70">
        <v>0</v>
      </c>
      <c r="F26" s="70">
        <v>0</v>
      </c>
      <c r="G26" s="73">
        <f t="shared" si="6"/>
        <v>0</v>
      </c>
    </row>
    <row r="27" spans="1:7" x14ac:dyDescent="0.25">
      <c r="A27" s="38" t="s">
        <v>42</v>
      </c>
      <c r="B27" s="72">
        <v>2441680.2599999998</v>
      </c>
      <c r="C27" s="69">
        <v>1644247.3</v>
      </c>
      <c r="D27" s="73">
        <f t="shared" si="5"/>
        <v>4085927.5599999996</v>
      </c>
      <c r="E27" s="69">
        <v>2913718.91</v>
      </c>
      <c r="F27" s="69">
        <v>2852192.51</v>
      </c>
      <c r="G27" s="73">
        <f t="shared" si="6"/>
        <v>1172208.6499999994</v>
      </c>
    </row>
    <row r="28" spans="1:7" x14ac:dyDescent="0.25">
      <c r="A28" s="37" t="s">
        <v>43</v>
      </c>
      <c r="B28" s="71">
        <f t="shared" ref="B28:G28" si="7">SUM(B29:B37)</f>
        <v>25043654.159999996</v>
      </c>
      <c r="C28" s="71">
        <f t="shared" si="7"/>
        <v>59120721.520000003</v>
      </c>
      <c r="D28" s="71">
        <f t="shared" si="7"/>
        <v>84164375.679999992</v>
      </c>
      <c r="E28" s="71">
        <f t="shared" si="7"/>
        <v>43906194.560000002</v>
      </c>
      <c r="F28" s="71">
        <f t="shared" si="7"/>
        <v>40724058.790000007</v>
      </c>
      <c r="G28" s="71">
        <f t="shared" si="7"/>
        <v>40258181.11999999</v>
      </c>
    </row>
    <row r="29" spans="1:7" x14ac:dyDescent="0.25">
      <c r="A29" s="38" t="s">
        <v>44</v>
      </c>
      <c r="B29" s="72">
        <v>2112036.38</v>
      </c>
      <c r="C29" s="69">
        <v>862487.91</v>
      </c>
      <c r="D29" s="73">
        <f t="shared" ref="D29:D37" si="8">B29+C29</f>
        <v>2974524.29</v>
      </c>
      <c r="E29" s="69">
        <v>1768376.11</v>
      </c>
      <c r="F29" s="69">
        <v>1749733.99</v>
      </c>
      <c r="G29" s="73">
        <f t="shared" ref="G29:G37" si="9">D29-E29</f>
        <v>1206148.18</v>
      </c>
    </row>
    <row r="30" spans="1:7" x14ac:dyDescent="0.25">
      <c r="A30" s="38" t="s">
        <v>45</v>
      </c>
      <c r="B30" s="72">
        <v>2515615.56</v>
      </c>
      <c r="C30" s="69">
        <v>21009061.34</v>
      </c>
      <c r="D30" s="73">
        <f t="shared" si="8"/>
        <v>23524676.899999999</v>
      </c>
      <c r="E30" s="69">
        <v>9826672.3499999996</v>
      </c>
      <c r="F30" s="69">
        <v>9102155.3499999996</v>
      </c>
      <c r="G30" s="73">
        <f t="shared" si="9"/>
        <v>13698004.549999999</v>
      </c>
    </row>
    <row r="31" spans="1:7" x14ac:dyDescent="0.25">
      <c r="A31" s="38" t="s">
        <v>46</v>
      </c>
      <c r="B31" s="72">
        <v>962414.57</v>
      </c>
      <c r="C31" s="69">
        <v>7787822.8499999996</v>
      </c>
      <c r="D31" s="73">
        <f t="shared" si="8"/>
        <v>8750237.4199999999</v>
      </c>
      <c r="E31" s="69">
        <v>2874716.9</v>
      </c>
      <c r="F31" s="69">
        <v>2818678.25</v>
      </c>
      <c r="G31" s="73">
        <f t="shared" si="9"/>
        <v>5875520.5199999996</v>
      </c>
    </row>
    <row r="32" spans="1:7" x14ac:dyDescent="0.25">
      <c r="A32" s="38" t="s">
        <v>47</v>
      </c>
      <c r="B32" s="72">
        <v>1009338.19</v>
      </c>
      <c r="C32" s="69">
        <v>266107.15999999997</v>
      </c>
      <c r="D32" s="73">
        <f t="shared" si="8"/>
        <v>1275445.3499999999</v>
      </c>
      <c r="E32" s="69">
        <v>485826.13</v>
      </c>
      <c r="F32" s="69">
        <v>465468.13</v>
      </c>
      <c r="G32" s="73">
        <f t="shared" si="9"/>
        <v>789619.21999999986</v>
      </c>
    </row>
    <row r="33" spans="1:7" ht="14.45" customHeight="1" x14ac:dyDescent="0.25">
      <c r="A33" s="38" t="s">
        <v>48</v>
      </c>
      <c r="B33" s="72">
        <v>2146623.2799999998</v>
      </c>
      <c r="C33" s="69">
        <v>12268403.300000001</v>
      </c>
      <c r="D33" s="73">
        <f t="shared" si="8"/>
        <v>14415026.58</v>
      </c>
      <c r="E33" s="69">
        <v>5123130.42</v>
      </c>
      <c r="F33" s="69">
        <v>4914914.0199999996</v>
      </c>
      <c r="G33" s="73">
        <f t="shared" si="9"/>
        <v>9291896.1600000001</v>
      </c>
    </row>
    <row r="34" spans="1:7" ht="14.45" customHeight="1" x14ac:dyDescent="0.25">
      <c r="A34" s="38" t="s">
        <v>49</v>
      </c>
      <c r="B34" s="72">
        <v>2070511.49</v>
      </c>
      <c r="C34" s="69">
        <v>2652498.7000000002</v>
      </c>
      <c r="D34" s="73">
        <f t="shared" si="8"/>
        <v>4723010.1900000004</v>
      </c>
      <c r="E34" s="69">
        <v>2290886.2999999998</v>
      </c>
      <c r="F34" s="69">
        <v>2238686.2999999998</v>
      </c>
      <c r="G34" s="73">
        <f t="shared" si="9"/>
        <v>2432123.8900000006</v>
      </c>
    </row>
    <row r="35" spans="1:7" ht="14.45" customHeight="1" x14ac:dyDescent="0.25">
      <c r="A35" s="38" t="s">
        <v>50</v>
      </c>
      <c r="B35" s="72">
        <v>505192.39</v>
      </c>
      <c r="C35" s="69">
        <v>41308.86</v>
      </c>
      <c r="D35" s="73">
        <f t="shared" si="8"/>
        <v>546501.25</v>
      </c>
      <c r="E35" s="69">
        <v>161732.70000000001</v>
      </c>
      <c r="F35" s="69">
        <v>161732.70000000001</v>
      </c>
      <c r="G35" s="73">
        <f t="shared" si="9"/>
        <v>384768.55</v>
      </c>
    </row>
    <row r="36" spans="1:7" ht="14.45" customHeight="1" x14ac:dyDescent="0.25">
      <c r="A36" s="38" t="s">
        <v>51</v>
      </c>
      <c r="B36" s="72">
        <v>10018914.65</v>
      </c>
      <c r="C36" s="69">
        <v>12559083</v>
      </c>
      <c r="D36" s="73">
        <f t="shared" si="8"/>
        <v>22577997.649999999</v>
      </c>
      <c r="E36" s="69">
        <v>18517867.260000002</v>
      </c>
      <c r="F36" s="69">
        <v>16415703.66</v>
      </c>
      <c r="G36" s="73">
        <f t="shared" si="9"/>
        <v>4060130.3899999969</v>
      </c>
    </row>
    <row r="37" spans="1:7" ht="14.45" customHeight="1" x14ac:dyDescent="0.25">
      <c r="A37" s="38" t="s">
        <v>52</v>
      </c>
      <c r="B37" s="72">
        <v>3703007.65</v>
      </c>
      <c r="C37" s="69">
        <v>1673948.4</v>
      </c>
      <c r="D37" s="73">
        <f t="shared" si="8"/>
        <v>5376956.0499999998</v>
      </c>
      <c r="E37" s="69">
        <v>2856986.39</v>
      </c>
      <c r="F37" s="69">
        <v>2856986.39</v>
      </c>
      <c r="G37" s="73">
        <f t="shared" si="9"/>
        <v>2519969.6599999997</v>
      </c>
    </row>
    <row r="38" spans="1:7" x14ac:dyDescent="0.25">
      <c r="A38" s="37" t="s">
        <v>53</v>
      </c>
      <c r="B38" s="71">
        <f t="shared" ref="B38:G38" si="10">SUM(B39:B47)</f>
        <v>29319766.449999999</v>
      </c>
      <c r="C38" s="71">
        <f t="shared" si="10"/>
        <v>5048315.28</v>
      </c>
      <c r="D38" s="71">
        <f t="shared" si="10"/>
        <v>34368081.730000004</v>
      </c>
      <c r="E38" s="71">
        <f t="shared" si="10"/>
        <v>23856884.170000002</v>
      </c>
      <c r="F38" s="71">
        <f t="shared" si="10"/>
        <v>23582471.890000001</v>
      </c>
      <c r="G38" s="71">
        <f t="shared" si="10"/>
        <v>10511197.559999999</v>
      </c>
    </row>
    <row r="39" spans="1:7" x14ac:dyDescent="0.25">
      <c r="A39" s="38" t="s">
        <v>54</v>
      </c>
      <c r="B39" s="73">
        <v>0</v>
      </c>
      <c r="C39" s="70">
        <v>0</v>
      </c>
      <c r="D39" s="73">
        <f t="shared" ref="D39:D47" si="11">B39+C39</f>
        <v>0</v>
      </c>
      <c r="E39" s="70">
        <v>0</v>
      </c>
      <c r="F39" s="70">
        <v>0</v>
      </c>
      <c r="G39" s="73">
        <f t="shared" ref="G39:G47" si="12">D39-E39</f>
        <v>0</v>
      </c>
    </row>
    <row r="40" spans="1:7" x14ac:dyDescent="0.25">
      <c r="A40" s="38" t="s">
        <v>55</v>
      </c>
      <c r="B40" s="72">
        <v>0</v>
      </c>
      <c r="C40" s="69">
        <v>1069538.28</v>
      </c>
      <c r="D40" s="73">
        <f t="shared" si="11"/>
        <v>1069538.28</v>
      </c>
      <c r="E40" s="69">
        <v>921000</v>
      </c>
      <c r="F40" s="69">
        <v>739000</v>
      </c>
      <c r="G40" s="73">
        <f t="shared" si="12"/>
        <v>148538.28000000003</v>
      </c>
    </row>
    <row r="41" spans="1:7" x14ac:dyDescent="0.25">
      <c r="A41" s="38" t="s">
        <v>56</v>
      </c>
      <c r="B41" s="72">
        <v>23582757.32</v>
      </c>
      <c r="C41" s="69">
        <v>-1069538.28</v>
      </c>
      <c r="D41" s="73">
        <f t="shared" si="11"/>
        <v>22513219.039999999</v>
      </c>
      <c r="E41" s="69">
        <v>17032400.82</v>
      </c>
      <c r="F41" s="69">
        <v>17032400.82</v>
      </c>
      <c r="G41" s="73">
        <f t="shared" si="12"/>
        <v>5480818.2199999988</v>
      </c>
    </row>
    <row r="42" spans="1:7" x14ac:dyDescent="0.25">
      <c r="A42" s="38" t="s">
        <v>57</v>
      </c>
      <c r="B42" s="72">
        <v>5737009.1299999999</v>
      </c>
      <c r="C42" s="69">
        <v>5048315.28</v>
      </c>
      <c r="D42" s="73">
        <f t="shared" si="11"/>
        <v>10785324.41</v>
      </c>
      <c r="E42" s="69">
        <v>5903483.3499999996</v>
      </c>
      <c r="F42" s="69">
        <v>5811071.0700000003</v>
      </c>
      <c r="G42" s="73">
        <f t="shared" si="12"/>
        <v>4881841.0600000005</v>
      </c>
    </row>
    <row r="43" spans="1:7" x14ac:dyDescent="0.25">
      <c r="A43" s="38" t="s">
        <v>58</v>
      </c>
      <c r="B43" s="73">
        <v>0</v>
      </c>
      <c r="C43" s="70">
        <v>0</v>
      </c>
      <c r="D43" s="73">
        <f t="shared" si="11"/>
        <v>0</v>
      </c>
      <c r="E43" s="70">
        <v>0</v>
      </c>
      <c r="F43" s="70">
        <v>0</v>
      </c>
      <c r="G43" s="73">
        <f t="shared" si="12"/>
        <v>0</v>
      </c>
    </row>
    <row r="44" spans="1:7" x14ac:dyDescent="0.25">
      <c r="A44" s="38" t="s">
        <v>59</v>
      </c>
      <c r="B44" s="73">
        <v>0</v>
      </c>
      <c r="C44" s="70">
        <v>0</v>
      </c>
      <c r="D44" s="73">
        <f t="shared" si="11"/>
        <v>0</v>
      </c>
      <c r="E44" s="70">
        <v>0</v>
      </c>
      <c r="F44" s="70">
        <v>0</v>
      </c>
      <c r="G44" s="73">
        <f t="shared" si="12"/>
        <v>0</v>
      </c>
    </row>
    <row r="45" spans="1:7" x14ac:dyDescent="0.25">
      <c r="A45" s="38" t="s">
        <v>60</v>
      </c>
      <c r="B45" s="73">
        <v>0</v>
      </c>
      <c r="C45" s="70">
        <v>0</v>
      </c>
      <c r="D45" s="73">
        <f t="shared" si="11"/>
        <v>0</v>
      </c>
      <c r="E45" s="70">
        <v>0</v>
      </c>
      <c r="F45" s="70">
        <v>0</v>
      </c>
      <c r="G45" s="73">
        <f t="shared" si="12"/>
        <v>0</v>
      </c>
    </row>
    <row r="46" spans="1:7" x14ac:dyDescent="0.25">
      <c r="A46" s="38" t="s">
        <v>61</v>
      </c>
      <c r="B46" s="73">
        <v>0</v>
      </c>
      <c r="C46" s="70">
        <v>0</v>
      </c>
      <c r="D46" s="73">
        <f t="shared" si="11"/>
        <v>0</v>
      </c>
      <c r="E46" s="70">
        <v>0</v>
      </c>
      <c r="F46" s="70">
        <v>0</v>
      </c>
      <c r="G46" s="73">
        <f t="shared" si="12"/>
        <v>0</v>
      </c>
    </row>
    <row r="47" spans="1:7" x14ac:dyDescent="0.25">
      <c r="A47" s="38" t="s">
        <v>62</v>
      </c>
      <c r="B47" s="73">
        <v>0</v>
      </c>
      <c r="C47" s="70">
        <v>0</v>
      </c>
      <c r="D47" s="73">
        <f t="shared" si="11"/>
        <v>0</v>
      </c>
      <c r="E47" s="70">
        <v>0</v>
      </c>
      <c r="F47" s="70">
        <v>0</v>
      </c>
      <c r="G47" s="73">
        <f t="shared" si="12"/>
        <v>0</v>
      </c>
    </row>
    <row r="48" spans="1:7" x14ac:dyDescent="0.25">
      <c r="A48" s="37" t="s">
        <v>63</v>
      </c>
      <c r="B48" s="71">
        <f t="shared" ref="B48:G48" si="13">SUM(B49:B57)</f>
        <v>1650968.5200000003</v>
      </c>
      <c r="C48" s="71">
        <f t="shared" si="13"/>
        <v>8104651.75</v>
      </c>
      <c r="D48" s="71">
        <f t="shared" si="13"/>
        <v>9755620.2700000014</v>
      </c>
      <c r="E48" s="71">
        <f t="shared" si="13"/>
        <v>6705887.9199999999</v>
      </c>
      <c r="F48" s="71">
        <f t="shared" si="13"/>
        <v>6661227.9199999999</v>
      </c>
      <c r="G48" s="71">
        <f t="shared" si="13"/>
        <v>3049732.35</v>
      </c>
    </row>
    <row r="49" spans="1:7" x14ac:dyDescent="0.25">
      <c r="A49" s="38" t="s">
        <v>64</v>
      </c>
      <c r="B49" s="72">
        <v>932265.04</v>
      </c>
      <c r="C49" s="69">
        <v>2862635.52</v>
      </c>
      <c r="D49" s="73">
        <f t="shared" ref="D49:D57" si="14">B49+C49</f>
        <v>3794900.56</v>
      </c>
      <c r="E49" s="69">
        <v>2416560.58</v>
      </c>
      <c r="F49" s="69">
        <v>2371900.58</v>
      </c>
      <c r="G49" s="73">
        <f t="shared" ref="G49:G57" si="15">D49-E49</f>
        <v>1378339.98</v>
      </c>
    </row>
    <row r="50" spans="1:7" x14ac:dyDescent="0.25">
      <c r="A50" s="38" t="s">
        <v>65</v>
      </c>
      <c r="B50" s="72">
        <v>109086.41</v>
      </c>
      <c r="C50" s="69">
        <v>491600.82</v>
      </c>
      <c r="D50" s="73">
        <f t="shared" si="14"/>
        <v>600687.23</v>
      </c>
      <c r="E50" s="69">
        <v>521213</v>
      </c>
      <c r="F50" s="69">
        <v>521213</v>
      </c>
      <c r="G50" s="73">
        <f t="shared" si="15"/>
        <v>79474.229999999981</v>
      </c>
    </row>
    <row r="51" spans="1:7" x14ac:dyDescent="0.25">
      <c r="A51" s="38" t="s">
        <v>66</v>
      </c>
      <c r="B51" s="72">
        <v>0</v>
      </c>
      <c r="C51" s="69">
        <v>473378</v>
      </c>
      <c r="D51" s="73">
        <f t="shared" si="14"/>
        <v>473378</v>
      </c>
      <c r="E51" s="69">
        <v>0</v>
      </c>
      <c r="F51" s="69">
        <v>0</v>
      </c>
      <c r="G51" s="73">
        <f t="shared" si="15"/>
        <v>473378</v>
      </c>
    </row>
    <row r="52" spans="1:7" x14ac:dyDescent="0.25">
      <c r="A52" s="38" t="s">
        <v>67</v>
      </c>
      <c r="B52" s="72">
        <v>0</v>
      </c>
      <c r="C52" s="69">
        <v>3401500</v>
      </c>
      <c r="D52" s="73">
        <f t="shared" si="14"/>
        <v>3401500</v>
      </c>
      <c r="E52" s="69">
        <v>2960000</v>
      </c>
      <c r="F52" s="69">
        <v>2960000</v>
      </c>
      <c r="G52" s="73">
        <f t="shared" si="15"/>
        <v>441500</v>
      </c>
    </row>
    <row r="53" spans="1:7" x14ac:dyDescent="0.25">
      <c r="A53" s="38" t="s">
        <v>68</v>
      </c>
      <c r="B53" s="73">
        <v>0</v>
      </c>
      <c r="C53" s="70">
        <v>0</v>
      </c>
      <c r="D53" s="73">
        <f t="shared" si="14"/>
        <v>0</v>
      </c>
      <c r="E53" s="70">
        <v>0</v>
      </c>
      <c r="F53" s="70">
        <v>0</v>
      </c>
      <c r="G53" s="73">
        <f t="shared" si="15"/>
        <v>0</v>
      </c>
    </row>
    <row r="54" spans="1:7" x14ac:dyDescent="0.25">
      <c r="A54" s="38" t="s">
        <v>69</v>
      </c>
      <c r="B54" s="72">
        <v>594406.27</v>
      </c>
      <c r="C54" s="69">
        <v>626637.41</v>
      </c>
      <c r="D54" s="73">
        <f t="shared" si="14"/>
        <v>1221043.6800000002</v>
      </c>
      <c r="E54" s="69">
        <v>808114.34</v>
      </c>
      <c r="F54" s="69">
        <v>808114.34</v>
      </c>
      <c r="G54" s="73">
        <f t="shared" si="15"/>
        <v>412929.3400000002</v>
      </c>
    </row>
    <row r="55" spans="1:7" x14ac:dyDescent="0.25">
      <c r="A55" s="38" t="s">
        <v>70</v>
      </c>
      <c r="B55" s="73">
        <v>0</v>
      </c>
      <c r="C55" s="70">
        <v>0</v>
      </c>
      <c r="D55" s="73">
        <f t="shared" si="14"/>
        <v>0</v>
      </c>
      <c r="E55" s="70">
        <v>0</v>
      </c>
      <c r="F55" s="70">
        <v>0</v>
      </c>
      <c r="G55" s="73">
        <f t="shared" si="15"/>
        <v>0</v>
      </c>
    </row>
    <row r="56" spans="1:7" x14ac:dyDescent="0.25">
      <c r="A56" s="38" t="s">
        <v>71</v>
      </c>
      <c r="B56" s="73">
        <v>0</v>
      </c>
      <c r="C56" s="69">
        <v>250000</v>
      </c>
      <c r="D56" s="73">
        <f t="shared" si="14"/>
        <v>250000</v>
      </c>
      <c r="E56" s="69">
        <v>0</v>
      </c>
      <c r="F56" s="69">
        <v>0</v>
      </c>
      <c r="G56" s="73">
        <f t="shared" si="15"/>
        <v>250000</v>
      </c>
    </row>
    <row r="57" spans="1:7" x14ac:dyDescent="0.25">
      <c r="A57" s="38" t="s">
        <v>72</v>
      </c>
      <c r="B57" s="72">
        <v>15210.8</v>
      </c>
      <c r="C57" s="69">
        <v>-1100</v>
      </c>
      <c r="D57" s="73">
        <f t="shared" si="14"/>
        <v>14110.8</v>
      </c>
      <c r="E57" s="69">
        <v>0</v>
      </c>
      <c r="F57" s="69">
        <v>0</v>
      </c>
      <c r="G57" s="73">
        <f t="shared" si="15"/>
        <v>14110.8</v>
      </c>
    </row>
    <row r="58" spans="1:7" x14ac:dyDescent="0.25">
      <c r="A58" s="37" t="s">
        <v>73</v>
      </c>
      <c r="B58" s="71">
        <f t="shared" ref="B58:G58" si="16">SUM(B59:B61)</f>
        <v>0</v>
      </c>
      <c r="C58" s="71">
        <f t="shared" si="16"/>
        <v>133154610.28</v>
      </c>
      <c r="D58" s="71">
        <f t="shared" si="16"/>
        <v>133154610.28</v>
      </c>
      <c r="E58" s="71">
        <f t="shared" si="16"/>
        <v>59618674.18</v>
      </c>
      <c r="F58" s="71">
        <f t="shared" si="16"/>
        <v>59271883.389999993</v>
      </c>
      <c r="G58" s="71">
        <f t="shared" si="16"/>
        <v>73535936.099999994</v>
      </c>
    </row>
    <row r="59" spans="1:7" x14ac:dyDescent="0.25">
      <c r="A59" s="38" t="s">
        <v>74</v>
      </c>
      <c r="B59" s="72">
        <v>0</v>
      </c>
      <c r="C59" s="69">
        <v>129454610.28</v>
      </c>
      <c r="D59" s="73">
        <f t="shared" ref="D59:D61" si="17">B59+C59</f>
        <v>129454610.28</v>
      </c>
      <c r="E59" s="69">
        <v>59422266.950000003</v>
      </c>
      <c r="F59" s="69">
        <v>59075476.159999996</v>
      </c>
      <c r="G59" s="73">
        <f t="shared" ref="G59:G61" si="18">D59-E59</f>
        <v>70032343.329999998</v>
      </c>
    </row>
    <row r="60" spans="1:7" x14ac:dyDescent="0.25">
      <c r="A60" s="38" t="s">
        <v>75</v>
      </c>
      <c r="B60" s="73">
        <v>0</v>
      </c>
      <c r="C60" s="70">
        <v>0</v>
      </c>
      <c r="D60" s="73">
        <f t="shared" si="17"/>
        <v>0</v>
      </c>
      <c r="E60" s="70">
        <v>0</v>
      </c>
      <c r="F60" s="70">
        <v>0</v>
      </c>
      <c r="G60" s="73">
        <f t="shared" si="18"/>
        <v>0</v>
      </c>
    </row>
    <row r="61" spans="1:7" x14ac:dyDescent="0.25">
      <c r="A61" s="38" t="s">
        <v>76</v>
      </c>
      <c r="B61" s="72">
        <v>0</v>
      </c>
      <c r="C61" s="69">
        <v>3700000</v>
      </c>
      <c r="D61" s="73">
        <f t="shared" si="17"/>
        <v>3700000</v>
      </c>
      <c r="E61" s="69">
        <v>196407.23</v>
      </c>
      <c r="F61" s="69">
        <v>196407.23</v>
      </c>
      <c r="G61" s="73">
        <f t="shared" si="18"/>
        <v>3503592.77</v>
      </c>
    </row>
    <row r="62" spans="1:7" x14ac:dyDescent="0.25">
      <c r="A62" s="37" t="s">
        <v>77</v>
      </c>
      <c r="B62" s="71">
        <f t="shared" ref="B62:G62" si="19">SUM(B63:B67,B69:B70)</f>
        <v>55007133.399999999</v>
      </c>
      <c r="C62" s="71">
        <f t="shared" si="19"/>
        <v>-42171382.990000002</v>
      </c>
      <c r="D62" s="71">
        <f t="shared" si="19"/>
        <v>12835750.409999996</v>
      </c>
      <c r="E62" s="71">
        <f t="shared" si="19"/>
        <v>0</v>
      </c>
      <c r="F62" s="71">
        <f t="shared" si="19"/>
        <v>0</v>
      </c>
      <c r="G62" s="71">
        <f t="shared" si="19"/>
        <v>12835750.409999996</v>
      </c>
    </row>
    <row r="63" spans="1:7" x14ac:dyDescent="0.25">
      <c r="A63" s="38" t="s">
        <v>78</v>
      </c>
      <c r="B63" s="68">
        <v>0</v>
      </c>
      <c r="C63" s="70">
        <v>0</v>
      </c>
      <c r="D63" s="68">
        <v>0</v>
      </c>
      <c r="E63" s="68">
        <v>0</v>
      </c>
      <c r="F63" s="68">
        <v>0</v>
      </c>
      <c r="G63" s="68">
        <f>D63-E63</f>
        <v>0</v>
      </c>
    </row>
    <row r="64" spans="1:7" x14ac:dyDescent="0.25">
      <c r="A64" s="38" t="s">
        <v>79</v>
      </c>
      <c r="B64" s="68">
        <v>0</v>
      </c>
      <c r="C64" s="70">
        <v>0</v>
      </c>
      <c r="D64" s="68">
        <v>0</v>
      </c>
      <c r="E64" s="68">
        <v>0</v>
      </c>
      <c r="F64" s="68">
        <v>0</v>
      </c>
      <c r="G64" s="68">
        <f t="shared" ref="G64:G70" si="20">D64-E64</f>
        <v>0</v>
      </c>
    </row>
    <row r="65" spans="1:7" x14ac:dyDescent="0.25">
      <c r="A65" s="38" t="s">
        <v>80</v>
      </c>
      <c r="B65" s="68">
        <v>0</v>
      </c>
      <c r="C65" s="70">
        <v>0</v>
      </c>
      <c r="D65" s="68">
        <v>0</v>
      </c>
      <c r="E65" s="68">
        <v>0</v>
      </c>
      <c r="F65" s="68">
        <v>0</v>
      </c>
      <c r="G65" s="68">
        <f t="shared" si="20"/>
        <v>0</v>
      </c>
    </row>
    <row r="66" spans="1:7" x14ac:dyDescent="0.25">
      <c r="A66" s="38" t="s">
        <v>81</v>
      </c>
      <c r="B66" s="68">
        <v>0</v>
      </c>
      <c r="C66" s="70">
        <v>0</v>
      </c>
      <c r="D66" s="68">
        <v>0</v>
      </c>
      <c r="E66" s="68">
        <v>0</v>
      </c>
      <c r="F66" s="68">
        <v>0</v>
      </c>
      <c r="G66" s="68">
        <f t="shared" si="20"/>
        <v>0</v>
      </c>
    </row>
    <row r="67" spans="1:7" x14ac:dyDescent="0.25">
      <c r="A67" s="38" t="s">
        <v>82</v>
      </c>
      <c r="B67" s="68">
        <v>0</v>
      </c>
      <c r="C67" s="70">
        <v>0</v>
      </c>
      <c r="D67" s="68">
        <v>0</v>
      </c>
      <c r="E67" s="68">
        <v>0</v>
      </c>
      <c r="F67" s="68">
        <v>0</v>
      </c>
      <c r="G67" s="68">
        <f t="shared" si="20"/>
        <v>0</v>
      </c>
    </row>
    <row r="68" spans="1:7" x14ac:dyDescent="0.25">
      <c r="A68" s="38" t="s">
        <v>83</v>
      </c>
      <c r="B68" s="68">
        <v>0</v>
      </c>
      <c r="C68" s="70">
        <v>0</v>
      </c>
      <c r="D68" s="68">
        <v>0</v>
      </c>
      <c r="E68" s="68">
        <v>0</v>
      </c>
      <c r="F68" s="68">
        <v>0</v>
      </c>
      <c r="G68" s="68">
        <f t="shared" si="20"/>
        <v>0</v>
      </c>
    </row>
    <row r="69" spans="1:7" x14ac:dyDescent="0.25">
      <c r="A69" s="38" t="s">
        <v>84</v>
      </c>
      <c r="B69" s="68">
        <v>0</v>
      </c>
      <c r="C69" s="70">
        <v>0</v>
      </c>
      <c r="D69" s="68">
        <v>0</v>
      </c>
      <c r="E69" s="68">
        <v>0</v>
      </c>
      <c r="F69" s="68">
        <v>0</v>
      </c>
      <c r="G69" s="68">
        <f t="shared" si="20"/>
        <v>0</v>
      </c>
    </row>
    <row r="70" spans="1:7" x14ac:dyDescent="0.25">
      <c r="A70" s="38" t="s">
        <v>85</v>
      </c>
      <c r="B70" s="69">
        <v>55007133.399999999</v>
      </c>
      <c r="C70" s="69">
        <v>-42171382.990000002</v>
      </c>
      <c r="D70" s="70">
        <f t="shared" ref="D70" si="21">B70+C70</f>
        <v>12835750.409999996</v>
      </c>
      <c r="E70" s="69">
        <v>0</v>
      </c>
      <c r="F70" s="69">
        <v>0</v>
      </c>
      <c r="G70" s="70">
        <f t="shared" si="20"/>
        <v>12835750.409999996</v>
      </c>
    </row>
    <row r="71" spans="1:7" x14ac:dyDescent="0.25">
      <c r="A71" s="37" t="s">
        <v>86</v>
      </c>
      <c r="B71" s="71">
        <f t="shared" ref="B71:G71" si="22">SUM(B72:B74)</f>
        <v>241102.68</v>
      </c>
      <c r="C71" s="71">
        <f t="shared" si="22"/>
        <v>28608826.190000001</v>
      </c>
      <c r="D71" s="71">
        <f t="shared" si="22"/>
        <v>28849928.870000001</v>
      </c>
      <c r="E71" s="71">
        <f t="shared" si="22"/>
        <v>20284746.25</v>
      </c>
      <c r="F71" s="71">
        <f t="shared" si="22"/>
        <v>18373228.109999999</v>
      </c>
      <c r="G71" s="71">
        <f t="shared" si="22"/>
        <v>8565182.620000001</v>
      </c>
    </row>
    <row r="72" spans="1:7" x14ac:dyDescent="0.25">
      <c r="A72" s="38" t="s">
        <v>87</v>
      </c>
      <c r="B72" s="73">
        <v>0</v>
      </c>
      <c r="C72" s="70">
        <v>0</v>
      </c>
      <c r="D72" s="73">
        <f t="shared" ref="D72:D74" si="23">B72+C72</f>
        <v>0</v>
      </c>
      <c r="E72" s="73">
        <v>0</v>
      </c>
      <c r="F72" s="73">
        <v>0</v>
      </c>
      <c r="G72" s="73">
        <f t="shared" ref="G72:G74" si="24">D72-E72</f>
        <v>0</v>
      </c>
    </row>
    <row r="73" spans="1:7" x14ac:dyDescent="0.25">
      <c r="A73" s="38" t="s">
        <v>88</v>
      </c>
      <c r="B73" s="73">
        <v>0</v>
      </c>
      <c r="C73" s="70">
        <v>0</v>
      </c>
      <c r="D73" s="73">
        <f t="shared" si="23"/>
        <v>0</v>
      </c>
      <c r="E73" s="73">
        <v>0</v>
      </c>
      <c r="F73" s="73">
        <v>0</v>
      </c>
      <c r="G73" s="73">
        <f t="shared" si="24"/>
        <v>0</v>
      </c>
    </row>
    <row r="74" spans="1:7" x14ac:dyDescent="0.25">
      <c r="A74" s="38" t="s">
        <v>89</v>
      </c>
      <c r="B74" s="72">
        <v>241102.68</v>
      </c>
      <c r="C74" s="69">
        <v>28608826.190000001</v>
      </c>
      <c r="D74" s="73">
        <f t="shared" si="23"/>
        <v>28849928.870000001</v>
      </c>
      <c r="E74" s="69">
        <v>20284746.25</v>
      </c>
      <c r="F74" s="69">
        <v>18373228.109999999</v>
      </c>
      <c r="G74" s="73">
        <f t="shared" si="24"/>
        <v>8565182.620000001</v>
      </c>
    </row>
    <row r="75" spans="1:7" x14ac:dyDescent="0.25">
      <c r="A75" s="37" t="s">
        <v>90</v>
      </c>
      <c r="B75" s="71">
        <f t="shared" ref="B75:G75" si="25">SUM(B76:B82)</f>
        <v>0</v>
      </c>
      <c r="C75" s="71">
        <f t="shared" si="25"/>
        <v>0</v>
      </c>
      <c r="D75" s="71">
        <f t="shared" si="25"/>
        <v>0</v>
      </c>
      <c r="E75" s="71">
        <f t="shared" si="25"/>
        <v>0</v>
      </c>
      <c r="F75" s="71">
        <f t="shared" si="25"/>
        <v>0</v>
      </c>
      <c r="G75" s="71">
        <f t="shared" si="25"/>
        <v>0</v>
      </c>
    </row>
    <row r="76" spans="1:7" x14ac:dyDescent="0.25">
      <c r="A76" s="38" t="s">
        <v>91</v>
      </c>
      <c r="B76" s="68">
        <v>0</v>
      </c>
      <c r="C76" s="68">
        <v>0</v>
      </c>
      <c r="D76" s="68">
        <v>0</v>
      </c>
      <c r="E76" s="68">
        <v>0</v>
      </c>
      <c r="F76" s="68">
        <v>0</v>
      </c>
      <c r="G76" s="68">
        <f>D76-E76</f>
        <v>0</v>
      </c>
    </row>
    <row r="77" spans="1:7" x14ac:dyDescent="0.25">
      <c r="A77" s="38" t="s">
        <v>92</v>
      </c>
      <c r="B77" s="68">
        <v>0</v>
      </c>
      <c r="C77" s="68">
        <v>0</v>
      </c>
      <c r="D77" s="68">
        <v>0</v>
      </c>
      <c r="E77" s="68">
        <v>0</v>
      </c>
      <c r="F77" s="68">
        <v>0</v>
      </c>
      <c r="G77" s="68">
        <f t="shared" ref="G77:G82" si="26">D77-E77</f>
        <v>0</v>
      </c>
    </row>
    <row r="78" spans="1:7" x14ac:dyDescent="0.25">
      <c r="A78" s="38" t="s">
        <v>93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  <c r="G78" s="68">
        <f t="shared" si="26"/>
        <v>0</v>
      </c>
    </row>
    <row r="79" spans="1:7" x14ac:dyDescent="0.25">
      <c r="A79" s="38" t="s">
        <v>94</v>
      </c>
      <c r="B79" s="68">
        <v>0</v>
      </c>
      <c r="C79" s="68">
        <v>0</v>
      </c>
      <c r="D79" s="68">
        <v>0</v>
      </c>
      <c r="E79" s="68">
        <v>0</v>
      </c>
      <c r="F79" s="68">
        <v>0</v>
      </c>
      <c r="G79" s="68">
        <f t="shared" si="26"/>
        <v>0</v>
      </c>
    </row>
    <row r="80" spans="1:7" x14ac:dyDescent="0.25">
      <c r="A80" s="38" t="s">
        <v>95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  <c r="G80" s="68">
        <f t="shared" si="26"/>
        <v>0</v>
      </c>
    </row>
    <row r="81" spans="1:7" x14ac:dyDescent="0.25">
      <c r="A81" s="38" t="s">
        <v>96</v>
      </c>
      <c r="B81" s="68">
        <v>0</v>
      </c>
      <c r="C81" s="68">
        <v>0</v>
      </c>
      <c r="D81" s="68">
        <v>0</v>
      </c>
      <c r="E81" s="68">
        <v>0</v>
      </c>
      <c r="F81" s="68">
        <v>0</v>
      </c>
      <c r="G81" s="68">
        <f t="shared" si="26"/>
        <v>0</v>
      </c>
    </row>
    <row r="82" spans="1:7" x14ac:dyDescent="0.25">
      <c r="A82" s="38" t="s">
        <v>97</v>
      </c>
      <c r="B82" s="68">
        <v>0</v>
      </c>
      <c r="C82" s="68">
        <v>0</v>
      </c>
      <c r="D82" s="68">
        <v>0</v>
      </c>
      <c r="E82" s="68">
        <v>0</v>
      </c>
      <c r="F82" s="68">
        <v>0</v>
      </c>
      <c r="G82" s="68">
        <f t="shared" si="26"/>
        <v>0</v>
      </c>
    </row>
    <row r="83" spans="1:7" x14ac:dyDescent="0.25">
      <c r="A83" s="39"/>
      <c r="B83" s="68"/>
      <c r="C83" s="68"/>
      <c r="D83" s="68"/>
      <c r="E83" s="68"/>
      <c r="F83" s="68"/>
      <c r="G83" s="68"/>
    </row>
    <row r="84" spans="1:7" x14ac:dyDescent="0.25">
      <c r="A84" s="7" t="s">
        <v>98</v>
      </c>
      <c r="B84" s="71">
        <f t="shared" ref="B84:G84" si="27">SUM(B85,B93,B103,B113,B123,B133,B137,B146,B150)</f>
        <v>126635648.19999999</v>
      </c>
      <c r="C84" s="71">
        <f t="shared" si="27"/>
        <v>514447592.61000001</v>
      </c>
      <c r="D84" s="71">
        <f t="shared" si="27"/>
        <v>641083240.80999994</v>
      </c>
      <c r="E84" s="71">
        <f t="shared" si="27"/>
        <v>239171183.52999997</v>
      </c>
      <c r="F84" s="71">
        <f t="shared" si="27"/>
        <v>237054344.84000003</v>
      </c>
      <c r="G84" s="71">
        <f t="shared" si="27"/>
        <v>401912057.28000003</v>
      </c>
    </row>
    <row r="85" spans="1:7" x14ac:dyDescent="0.25">
      <c r="A85" s="37" t="s">
        <v>25</v>
      </c>
      <c r="B85" s="71">
        <f t="shared" ref="B85:G85" si="28">SUM(B86:B92)</f>
        <v>62609958.379999995</v>
      </c>
      <c r="C85" s="71">
        <f t="shared" si="28"/>
        <v>1232000</v>
      </c>
      <c r="D85" s="71">
        <f t="shared" si="28"/>
        <v>63841958.379999995</v>
      </c>
      <c r="E85" s="71">
        <f t="shared" si="28"/>
        <v>42912225.219999999</v>
      </c>
      <c r="F85" s="71">
        <f t="shared" si="28"/>
        <v>42850237.050000004</v>
      </c>
      <c r="G85" s="71">
        <f t="shared" si="28"/>
        <v>20929733.160000004</v>
      </c>
    </row>
    <row r="86" spans="1:7" x14ac:dyDescent="0.25">
      <c r="A86" s="38" t="s">
        <v>26</v>
      </c>
      <c r="B86" s="72">
        <v>37199966.340000004</v>
      </c>
      <c r="C86" s="69">
        <v>-5118000</v>
      </c>
      <c r="D86" s="73">
        <f t="shared" ref="D86:D92" si="29">B86+C86</f>
        <v>32081966.340000004</v>
      </c>
      <c r="E86" s="69">
        <v>23846121.920000002</v>
      </c>
      <c r="F86" s="69">
        <v>23844759.920000002</v>
      </c>
      <c r="G86" s="73">
        <f t="shared" ref="G86:G92" si="30">D86-E86</f>
        <v>8235844.4200000018</v>
      </c>
    </row>
    <row r="87" spans="1:7" x14ac:dyDescent="0.25">
      <c r="A87" s="38" t="s">
        <v>27</v>
      </c>
      <c r="B87" s="72">
        <v>2500000</v>
      </c>
      <c r="C87" s="69">
        <v>1554000</v>
      </c>
      <c r="D87" s="73">
        <f t="shared" si="29"/>
        <v>4054000</v>
      </c>
      <c r="E87" s="69">
        <v>2795943.36</v>
      </c>
      <c r="F87" s="69">
        <v>2795943.36</v>
      </c>
      <c r="G87" s="73">
        <f t="shared" si="30"/>
        <v>1258056.6400000001</v>
      </c>
    </row>
    <row r="88" spans="1:7" x14ac:dyDescent="0.25">
      <c r="A88" s="38" t="s">
        <v>28</v>
      </c>
      <c r="B88" s="72">
        <v>6067824.2699999996</v>
      </c>
      <c r="C88" s="69">
        <v>0</v>
      </c>
      <c r="D88" s="73">
        <f t="shared" si="29"/>
        <v>6067824.2699999996</v>
      </c>
      <c r="E88" s="69">
        <v>550050.56999999995</v>
      </c>
      <c r="F88" s="69">
        <v>530896.88</v>
      </c>
      <c r="G88" s="73">
        <f t="shared" si="30"/>
        <v>5517773.6999999993</v>
      </c>
    </row>
    <row r="89" spans="1:7" x14ac:dyDescent="0.25">
      <c r="A89" s="38" t="s">
        <v>29</v>
      </c>
      <c r="B89" s="72">
        <v>7536616.9100000001</v>
      </c>
      <c r="C89" s="69">
        <v>4396000</v>
      </c>
      <c r="D89" s="73">
        <f t="shared" si="29"/>
        <v>11932616.91</v>
      </c>
      <c r="E89" s="69">
        <v>9135082.0099999998</v>
      </c>
      <c r="F89" s="69">
        <v>9135082.0099999998</v>
      </c>
      <c r="G89" s="73">
        <f t="shared" si="30"/>
        <v>2797534.9000000004</v>
      </c>
    </row>
    <row r="90" spans="1:7" x14ac:dyDescent="0.25">
      <c r="A90" s="38" t="s">
        <v>30</v>
      </c>
      <c r="B90" s="72">
        <v>532563.81999999995</v>
      </c>
      <c r="C90" s="69">
        <v>400000</v>
      </c>
      <c r="D90" s="73">
        <f t="shared" si="29"/>
        <v>932563.82</v>
      </c>
      <c r="E90" s="69">
        <v>742081.36</v>
      </c>
      <c r="F90" s="69">
        <v>700608.88</v>
      </c>
      <c r="G90" s="73">
        <f t="shared" si="30"/>
        <v>190482.45999999996</v>
      </c>
    </row>
    <row r="91" spans="1:7" x14ac:dyDescent="0.25">
      <c r="A91" s="38" t="s">
        <v>31</v>
      </c>
      <c r="B91" s="73">
        <v>0</v>
      </c>
      <c r="C91" s="70">
        <v>0</v>
      </c>
      <c r="D91" s="73">
        <f t="shared" si="29"/>
        <v>0</v>
      </c>
      <c r="E91" s="70">
        <v>0</v>
      </c>
      <c r="F91" s="70">
        <v>0</v>
      </c>
      <c r="G91" s="73">
        <f t="shared" si="30"/>
        <v>0</v>
      </c>
    </row>
    <row r="92" spans="1:7" x14ac:dyDescent="0.25">
      <c r="A92" s="38" t="s">
        <v>32</v>
      </c>
      <c r="B92" s="72">
        <v>8772987.0399999991</v>
      </c>
      <c r="C92" s="69">
        <v>0</v>
      </c>
      <c r="D92" s="73">
        <f t="shared" si="29"/>
        <v>8772987.0399999991</v>
      </c>
      <c r="E92" s="69">
        <v>5842946</v>
      </c>
      <c r="F92" s="69">
        <v>5842946</v>
      </c>
      <c r="G92" s="73">
        <f t="shared" si="30"/>
        <v>2930041.0399999991</v>
      </c>
    </row>
    <row r="93" spans="1:7" x14ac:dyDescent="0.25">
      <c r="A93" s="37" t="s">
        <v>33</v>
      </c>
      <c r="B93" s="71">
        <f t="shared" ref="B93:G93" si="31">SUM(B94:B102)</f>
        <v>6704364.6500000004</v>
      </c>
      <c r="C93" s="71">
        <f t="shared" si="31"/>
        <v>5873922.2000000002</v>
      </c>
      <c r="D93" s="71">
        <f t="shared" si="31"/>
        <v>12578286.85</v>
      </c>
      <c r="E93" s="71">
        <f t="shared" si="31"/>
        <v>10718094.66</v>
      </c>
      <c r="F93" s="71">
        <f t="shared" si="31"/>
        <v>10708890.060000001</v>
      </c>
      <c r="G93" s="71">
        <f t="shared" si="31"/>
        <v>1860192.1899999992</v>
      </c>
    </row>
    <row r="94" spans="1:7" x14ac:dyDescent="0.25">
      <c r="A94" s="38" t="s">
        <v>34</v>
      </c>
      <c r="B94" s="72">
        <v>639508.30000000005</v>
      </c>
      <c r="C94" s="69">
        <v>249000</v>
      </c>
      <c r="D94" s="73">
        <f t="shared" ref="D94:D102" si="32">B94+C94</f>
        <v>888508.3</v>
      </c>
      <c r="E94" s="69">
        <v>539741.04</v>
      </c>
      <c r="F94" s="69">
        <v>539741.04</v>
      </c>
      <c r="G94" s="73">
        <f t="shared" ref="G94:G102" si="33">D94-E94</f>
        <v>348767.26</v>
      </c>
    </row>
    <row r="95" spans="1:7" x14ac:dyDescent="0.25">
      <c r="A95" s="38" t="s">
        <v>35</v>
      </c>
      <c r="B95" s="72">
        <v>1564000</v>
      </c>
      <c r="C95" s="69">
        <v>15000</v>
      </c>
      <c r="D95" s="73">
        <f t="shared" si="32"/>
        <v>1579000</v>
      </c>
      <c r="E95" s="69">
        <v>1453249.06</v>
      </c>
      <c r="F95" s="69">
        <v>1453249.06</v>
      </c>
      <c r="G95" s="73">
        <f t="shared" si="33"/>
        <v>125750.93999999994</v>
      </c>
    </row>
    <row r="96" spans="1:7" x14ac:dyDescent="0.25">
      <c r="A96" s="38" t="s">
        <v>36</v>
      </c>
      <c r="B96" s="73">
        <v>0</v>
      </c>
      <c r="C96" s="70">
        <v>0</v>
      </c>
      <c r="D96" s="73">
        <f t="shared" si="32"/>
        <v>0</v>
      </c>
      <c r="E96" s="70">
        <v>0</v>
      </c>
      <c r="F96" s="70">
        <v>0</v>
      </c>
      <c r="G96" s="73">
        <f t="shared" si="33"/>
        <v>0</v>
      </c>
    </row>
    <row r="97" spans="1:7" x14ac:dyDescent="0.25">
      <c r="A97" s="38" t="s">
        <v>37</v>
      </c>
      <c r="B97" s="72">
        <v>592878.65</v>
      </c>
      <c r="C97" s="69">
        <v>-55000</v>
      </c>
      <c r="D97" s="73">
        <f t="shared" si="32"/>
        <v>537878.65</v>
      </c>
      <c r="E97" s="69">
        <v>299462.68</v>
      </c>
      <c r="F97" s="69">
        <v>299462.68</v>
      </c>
      <c r="G97" s="73">
        <f t="shared" si="33"/>
        <v>238415.97000000003</v>
      </c>
    </row>
    <row r="98" spans="1:7" x14ac:dyDescent="0.25">
      <c r="A98" s="40" t="s">
        <v>38</v>
      </c>
      <c r="B98" s="72">
        <v>157709.31</v>
      </c>
      <c r="C98" s="69">
        <v>240000</v>
      </c>
      <c r="D98" s="73">
        <f t="shared" si="32"/>
        <v>397709.31</v>
      </c>
      <c r="E98" s="69">
        <v>204556.87</v>
      </c>
      <c r="F98" s="69">
        <v>204556.87</v>
      </c>
      <c r="G98" s="73">
        <f t="shared" si="33"/>
        <v>193152.44</v>
      </c>
    </row>
    <row r="99" spans="1:7" x14ac:dyDescent="0.25">
      <c r="A99" s="38" t="s">
        <v>39</v>
      </c>
      <c r="B99" s="72">
        <v>1958702.2</v>
      </c>
      <c r="C99" s="69">
        <v>1503000</v>
      </c>
      <c r="D99" s="73">
        <f t="shared" si="32"/>
        <v>3461702.2</v>
      </c>
      <c r="E99" s="69">
        <v>3356091.31</v>
      </c>
      <c r="F99" s="69">
        <v>3356091.31</v>
      </c>
      <c r="G99" s="73">
        <f t="shared" si="33"/>
        <v>105610.89000000013</v>
      </c>
    </row>
    <row r="100" spans="1:7" x14ac:dyDescent="0.25">
      <c r="A100" s="38" t="s">
        <v>40</v>
      </c>
      <c r="B100" s="72">
        <v>219999.76</v>
      </c>
      <c r="C100" s="69">
        <v>1268462.2</v>
      </c>
      <c r="D100" s="73">
        <f t="shared" si="32"/>
        <v>1488461.96</v>
      </c>
      <c r="E100" s="69">
        <v>886315.37</v>
      </c>
      <c r="F100" s="69">
        <v>886315.37</v>
      </c>
      <c r="G100" s="73">
        <f t="shared" si="33"/>
        <v>602146.59</v>
      </c>
    </row>
    <row r="101" spans="1:7" x14ac:dyDescent="0.25">
      <c r="A101" s="38" t="s">
        <v>41</v>
      </c>
      <c r="B101" s="72">
        <v>2162.16</v>
      </c>
      <c r="C101" s="69">
        <v>0</v>
      </c>
      <c r="D101" s="73">
        <f t="shared" si="32"/>
        <v>2162.16</v>
      </c>
      <c r="E101" s="69">
        <v>0</v>
      </c>
      <c r="F101" s="69">
        <v>0</v>
      </c>
      <c r="G101" s="73">
        <f t="shared" si="33"/>
        <v>2162.16</v>
      </c>
    </row>
    <row r="102" spans="1:7" x14ac:dyDescent="0.25">
      <c r="A102" s="38" t="s">
        <v>42</v>
      </c>
      <c r="B102" s="72">
        <v>1569404.27</v>
      </c>
      <c r="C102" s="69">
        <v>2653460</v>
      </c>
      <c r="D102" s="73">
        <f t="shared" si="32"/>
        <v>4222864.2699999996</v>
      </c>
      <c r="E102" s="69">
        <v>3978678.33</v>
      </c>
      <c r="F102" s="69">
        <v>3969473.73</v>
      </c>
      <c r="G102" s="73">
        <f t="shared" si="33"/>
        <v>244185.93999999948</v>
      </c>
    </row>
    <row r="103" spans="1:7" x14ac:dyDescent="0.25">
      <c r="A103" s="37" t="s">
        <v>43</v>
      </c>
      <c r="B103" s="71">
        <f t="shared" ref="B103:G103" si="34">SUM(B104:B112)</f>
        <v>9767969.9399999995</v>
      </c>
      <c r="C103" s="71">
        <f t="shared" si="34"/>
        <v>3454757.09</v>
      </c>
      <c r="D103" s="71">
        <f t="shared" si="34"/>
        <v>13222727.029999999</v>
      </c>
      <c r="E103" s="71">
        <f t="shared" si="34"/>
        <v>9801798.2199999988</v>
      </c>
      <c r="F103" s="71">
        <f t="shared" si="34"/>
        <v>9797912.2199999988</v>
      </c>
      <c r="G103" s="71">
        <f t="shared" si="34"/>
        <v>3420928.81</v>
      </c>
    </row>
    <row r="104" spans="1:7" x14ac:dyDescent="0.25">
      <c r="A104" s="38" t="s">
        <v>44</v>
      </c>
      <c r="B104" s="72">
        <v>409738.97</v>
      </c>
      <c r="C104" s="69">
        <v>20400</v>
      </c>
      <c r="D104" s="73">
        <f t="shared" ref="D104:D112" si="35">B104+C104</f>
        <v>430138.97</v>
      </c>
      <c r="E104" s="69">
        <v>248467</v>
      </c>
      <c r="F104" s="69">
        <v>248467</v>
      </c>
      <c r="G104" s="73">
        <f t="shared" ref="G104:G112" si="36">D104-E104</f>
        <v>181671.96999999997</v>
      </c>
    </row>
    <row r="105" spans="1:7" x14ac:dyDescent="0.25">
      <c r="A105" s="38" t="s">
        <v>45</v>
      </c>
      <c r="B105" s="72">
        <v>201621.62</v>
      </c>
      <c r="C105" s="69">
        <v>2185085</v>
      </c>
      <c r="D105" s="73">
        <f t="shared" si="35"/>
        <v>2386706.62</v>
      </c>
      <c r="E105" s="69">
        <v>1667532</v>
      </c>
      <c r="F105" s="69">
        <v>1667532</v>
      </c>
      <c r="G105" s="73">
        <f t="shared" si="36"/>
        <v>719174.62000000011</v>
      </c>
    </row>
    <row r="106" spans="1:7" x14ac:dyDescent="0.25">
      <c r="A106" s="38" t="s">
        <v>46</v>
      </c>
      <c r="B106" s="72">
        <v>135186.9</v>
      </c>
      <c r="C106" s="69">
        <v>135670.57999999999</v>
      </c>
      <c r="D106" s="73">
        <f t="shared" si="35"/>
        <v>270857.48</v>
      </c>
      <c r="E106" s="69">
        <v>186046.98</v>
      </c>
      <c r="F106" s="69">
        <v>186046.98</v>
      </c>
      <c r="G106" s="73">
        <f t="shared" si="36"/>
        <v>84810.499999999971</v>
      </c>
    </row>
    <row r="107" spans="1:7" x14ac:dyDescent="0.25">
      <c r="A107" s="38" t="s">
        <v>47</v>
      </c>
      <c r="B107" s="72">
        <v>818556.26</v>
      </c>
      <c r="C107" s="69">
        <v>254000</v>
      </c>
      <c r="D107" s="73">
        <f t="shared" si="35"/>
        <v>1072556.26</v>
      </c>
      <c r="E107" s="69">
        <v>91073.88</v>
      </c>
      <c r="F107" s="69">
        <v>91073.88</v>
      </c>
      <c r="G107" s="73">
        <f t="shared" si="36"/>
        <v>981482.38</v>
      </c>
    </row>
    <row r="108" spans="1:7" x14ac:dyDescent="0.25">
      <c r="A108" s="38" t="s">
        <v>48</v>
      </c>
      <c r="B108" s="72">
        <v>5143924.24</v>
      </c>
      <c r="C108" s="69">
        <v>-2222938.4900000002</v>
      </c>
      <c r="D108" s="73">
        <f t="shared" si="35"/>
        <v>2920985.75</v>
      </c>
      <c r="E108" s="69">
        <v>2350780.7400000002</v>
      </c>
      <c r="F108" s="69">
        <v>2346894.7400000002</v>
      </c>
      <c r="G108" s="73">
        <f t="shared" si="36"/>
        <v>570205.00999999978</v>
      </c>
    </row>
    <row r="109" spans="1:7" x14ac:dyDescent="0.25">
      <c r="A109" s="38" t="s">
        <v>49</v>
      </c>
      <c r="B109" s="72">
        <v>1747.02</v>
      </c>
      <c r="C109" s="69">
        <v>0</v>
      </c>
      <c r="D109" s="73">
        <f t="shared" si="35"/>
        <v>1747.02</v>
      </c>
      <c r="E109" s="69">
        <v>0</v>
      </c>
      <c r="F109" s="69">
        <v>0</v>
      </c>
      <c r="G109" s="73">
        <f t="shared" si="36"/>
        <v>1747.02</v>
      </c>
    </row>
    <row r="110" spans="1:7" x14ac:dyDescent="0.25">
      <c r="A110" s="38" t="s">
        <v>50</v>
      </c>
      <c r="B110" s="72">
        <v>55135.08</v>
      </c>
      <c r="C110" s="69">
        <v>0</v>
      </c>
      <c r="D110" s="73">
        <f t="shared" si="35"/>
        <v>55135.08</v>
      </c>
      <c r="E110" s="69">
        <v>4989.51</v>
      </c>
      <c r="F110" s="69">
        <v>4989.51</v>
      </c>
      <c r="G110" s="73">
        <f t="shared" si="36"/>
        <v>50145.57</v>
      </c>
    </row>
    <row r="111" spans="1:7" x14ac:dyDescent="0.25">
      <c r="A111" s="38" t="s">
        <v>51</v>
      </c>
      <c r="B111" s="72">
        <v>22758.68</v>
      </c>
      <c r="C111" s="69">
        <v>1777540</v>
      </c>
      <c r="D111" s="73">
        <f t="shared" si="35"/>
        <v>1800298.68</v>
      </c>
      <c r="E111" s="69">
        <v>1758338.38</v>
      </c>
      <c r="F111" s="69">
        <v>1758338.38</v>
      </c>
      <c r="G111" s="73">
        <f t="shared" si="36"/>
        <v>41960.300000000047</v>
      </c>
    </row>
    <row r="112" spans="1:7" x14ac:dyDescent="0.25">
      <c r="A112" s="38" t="s">
        <v>52</v>
      </c>
      <c r="B112" s="72">
        <v>2979301.17</v>
      </c>
      <c r="C112" s="69">
        <v>1305000</v>
      </c>
      <c r="D112" s="73">
        <f t="shared" si="35"/>
        <v>4284301.17</v>
      </c>
      <c r="E112" s="69">
        <v>3494569.73</v>
      </c>
      <c r="F112" s="69">
        <v>3494569.73</v>
      </c>
      <c r="G112" s="73">
        <f t="shared" si="36"/>
        <v>789731.44</v>
      </c>
    </row>
    <row r="113" spans="1:7" x14ac:dyDescent="0.25">
      <c r="A113" s="37" t="s">
        <v>53</v>
      </c>
      <c r="B113" s="71">
        <f t="shared" ref="B113:G113" si="37">SUM(B114:B122)</f>
        <v>12463868.050000001</v>
      </c>
      <c r="C113" s="71">
        <f t="shared" si="37"/>
        <v>29980534.120000001</v>
      </c>
      <c r="D113" s="71">
        <f t="shared" si="37"/>
        <v>42444402.170000002</v>
      </c>
      <c r="E113" s="71">
        <f t="shared" si="37"/>
        <v>12596284.82</v>
      </c>
      <c r="F113" s="71">
        <f t="shared" si="37"/>
        <v>12596284.82</v>
      </c>
      <c r="G113" s="71">
        <f t="shared" si="37"/>
        <v>29848117.350000001</v>
      </c>
    </row>
    <row r="114" spans="1:7" x14ac:dyDescent="0.25">
      <c r="A114" s="38" t="s">
        <v>54</v>
      </c>
      <c r="B114" s="68">
        <v>0</v>
      </c>
      <c r="C114" s="70">
        <v>0</v>
      </c>
      <c r="D114" s="68">
        <v>0</v>
      </c>
      <c r="E114" s="70">
        <v>0</v>
      </c>
      <c r="F114" s="70">
        <v>0</v>
      </c>
      <c r="G114" s="68">
        <f>D114-E114</f>
        <v>0</v>
      </c>
    </row>
    <row r="115" spans="1:7" x14ac:dyDescent="0.25">
      <c r="A115" s="38" t="s">
        <v>55</v>
      </c>
      <c r="B115" s="68">
        <v>0</v>
      </c>
      <c r="C115" s="70">
        <v>0</v>
      </c>
      <c r="D115" s="68">
        <v>0</v>
      </c>
      <c r="E115" s="70">
        <v>0</v>
      </c>
      <c r="F115" s="70">
        <v>0</v>
      </c>
      <c r="G115" s="68">
        <f t="shared" ref="G115:G122" si="38">D115-E115</f>
        <v>0</v>
      </c>
    </row>
    <row r="116" spans="1:7" x14ac:dyDescent="0.25">
      <c r="A116" s="38" t="s">
        <v>56</v>
      </c>
      <c r="B116" s="68">
        <v>0</v>
      </c>
      <c r="C116" s="70">
        <v>0</v>
      </c>
      <c r="D116" s="68">
        <v>0</v>
      </c>
      <c r="E116" s="70">
        <v>0</v>
      </c>
      <c r="F116" s="70">
        <v>0</v>
      </c>
      <c r="G116" s="68">
        <f t="shared" si="38"/>
        <v>0</v>
      </c>
    </row>
    <row r="117" spans="1:7" x14ac:dyDescent="0.25">
      <c r="A117" s="38" t="s">
        <v>57</v>
      </c>
      <c r="B117" s="72">
        <v>12463868.050000001</v>
      </c>
      <c r="C117" s="69">
        <v>29980534.120000001</v>
      </c>
      <c r="D117" s="73">
        <f t="shared" ref="D117" si="39">B117+C117</f>
        <v>42444402.170000002</v>
      </c>
      <c r="E117" s="69">
        <v>12596284.82</v>
      </c>
      <c r="F117" s="69">
        <v>12596284.82</v>
      </c>
      <c r="G117" s="73">
        <f t="shared" si="38"/>
        <v>29848117.350000001</v>
      </c>
    </row>
    <row r="118" spans="1:7" x14ac:dyDescent="0.25">
      <c r="A118" s="38" t="s">
        <v>58</v>
      </c>
      <c r="B118" s="68">
        <v>0</v>
      </c>
      <c r="C118" s="70">
        <v>0</v>
      </c>
      <c r="D118" s="68">
        <v>0</v>
      </c>
      <c r="E118" s="70">
        <v>0</v>
      </c>
      <c r="F118" s="70">
        <v>0</v>
      </c>
      <c r="G118" s="68">
        <f t="shared" si="38"/>
        <v>0</v>
      </c>
    </row>
    <row r="119" spans="1:7" x14ac:dyDescent="0.25">
      <c r="A119" s="38" t="s">
        <v>59</v>
      </c>
      <c r="B119" s="68">
        <v>0</v>
      </c>
      <c r="C119" s="70">
        <v>0</v>
      </c>
      <c r="D119" s="68">
        <v>0</v>
      </c>
      <c r="E119" s="70">
        <v>0</v>
      </c>
      <c r="F119" s="70">
        <v>0</v>
      </c>
      <c r="G119" s="68">
        <f t="shared" si="38"/>
        <v>0</v>
      </c>
    </row>
    <row r="120" spans="1:7" x14ac:dyDescent="0.25">
      <c r="A120" s="38" t="s">
        <v>60</v>
      </c>
      <c r="B120" s="68">
        <v>0</v>
      </c>
      <c r="C120" s="70">
        <v>0</v>
      </c>
      <c r="D120" s="68">
        <v>0</v>
      </c>
      <c r="E120" s="70">
        <v>0</v>
      </c>
      <c r="F120" s="70">
        <v>0</v>
      </c>
      <c r="G120" s="68">
        <f t="shared" si="38"/>
        <v>0</v>
      </c>
    </row>
    <row r="121" spans="1:7" x14ac:dyDescent="0.25">
      <c r="A121" s="38" t="s">
        <v>61</v>
      </c>
      <c r="B121" s="68">
        <v>0</v>
      </c>
      <c r="C121" s="70">
        <v>0</v>
      </c>
      <c r="D121" s="68">
        <v>0</v>
      </c>
      <c r="E121" s="70">
        <v>0</v>
      </c>
      <c r="F121" s="70">
        <v>0</v>
      </c>
      <c r="G121" s="68">
        <f t="shared" si="38"/>
        <v>0</v>
      </c>
    </row>
    <row r="122" spans="1:7" x14ac:dyDescent="0.25">
      <c r="A122" s="38" t="s">
        <v>62</v>
      </c>
      <c r="B122" s="68">
        <v>0</v>
      </c>
      <c r="C122" s="70">
        <v>0</v>
      </c>
      <c r="D122" s="68">
        <v>0</v>
      </c>
      <c r="E122" s="70">
        <v>0</v>
      </c>
      <c r="F122" s="70">
        <v>0</v>
      </c>
      <c r="G122" s="68">
        <f t="shared" si="38"/>
        <v>0</v>
      </c>
    </row>
    <row r="123" spans="1:7" x14ac:dyDescent="0.25">
      <c r="A123" s="37" t="s">
        <v>63</v>
      </c>
      <c r="B123" s="71">
        <f t="shared" ref="B123:G123" si="40">SUM(B124:B132)</f>
        <v>283495.15999999997</v>
      </c>
      <c r="C123" s="71">
        <f t="shared" si="40"/>
        <v>3364480</v>
      </c>
      <c r="D123" s="71">
        <f t="shared" si="40"/>
        <v>3647975.1599999997</v>
      </c>
      <c r="E123" s="71">
        <f t="shared" si="40"/>
        <v>2263382.48</v>
      </c>
      <c r="F123" s="71">
        <f t="shared" si="40"/>
        <v>2263382.48</v>
      </c>
      <c r="G123" s="71">
        <f t="shared" si="40"/>
        <v>1384592.68</v>
      </c>
    </row>
    <row r="124" spans="1:7" x14ac:dyDescent="0.25">
      <c r="A124" s="38" t="s">
        <v>64</v>
      </c>
      <c r="B124" s="72">
        <v>133298.35999999999</v>
      </c>
      <c r="C124" s="69">
        <v>1017000</v>
      </c>
      <c r="D124" s="73">
        <f t="shared" ref="D124:D132" si="41">B124+C124</f>
        <v>1150298.3599999999</v>
      </c>
      <c r="E124" s="69">
        <v>544872.88</v>
      </c>
      <c r="F124" s="69">
        <v>544872.88</v>
      </c>
      <c r="G124" s="73">
        <f t="shared" ref="G124:G132" si="42">D124-E124</f>
        <v>605425.47999999986</v>
      </c>
    </row>
    <row r="125" spans="1:7" x14ac:dyDescent="0.25">
      <c r="A125" s="38" t="s">
        <v>65</v>
      </c>
      <c r="B125" s="73">
        <v>0</v>
      </c>
      <c r="C125" s="69">
        <v>560480</v>
      </c>
      <c r="D125" s="73">
        <f t="shared" si="41"/>
        <v>560480</v>
      </c>
      <c r="E125" s="69">
        <v>0</v>
      </c>
      <c r="F125" s="69">
        <v>0</v>
      </c>
      <c r="G125" s="73">
        <f t="shared" si="42"/>
        <v>560480</v>
      </c>
    </row>
    <row r="126" spans="1:7" x14ac:dyDescent="0.25">
      <c r="A126" s="38" t="s">
        <v>66</v>
      </c>
      <c r="B126" s="73">
        <v>0</v>
      </c>
      <c r="C126" s="69">
        <v>130000</v>
      </c>
      <c r="D126" s="73">
        <f t="shared" si="41"/>
        <v>130000</v>
      </c>
      <c r="E126" s="69">
        <v>38407.599999999999</v>
      </c>
      <c r="F126" s="69">
        <v>38407.599999999999</v>
      </c>
      <c r="G126" s="73">
        <f t="shared" si="42"/>
        <v>91592.4</v>
      </c>
    </row>
    <row r="127" spans="1:7" x14ac:dyDescent="0.25">
      <c r="A127" s="38" t="s">
        <v>67</v>
      </c>
      <c r="B127" s="72">
        <v>0</v>
      </c>
      <c r="C127" s="69">
        <v>1440000</v>
      </c>
      <c r="D127" s="73">
        <f t="shared" si="41"/>
        <v>1440000</v>
      </c>
      <c r="E127" s="69">
        <v>1440000</v>
      </c>
      <c r="F127" s="69">
        <v>1440000</v>
      </c>
      <c r="G127" s="73">
        <f t="shared" si="42"/>
        <v>0</v>
      </c>
    </row>
    <row r="128" spans="1:7" x14ac:dyDescent="0.25">
      <c r="A128" s="38" t="s">
        <v>68</v>
      </c>
      <c r="B128" s="73">
        <v>0</v>
      </c>
      <c r="C128" s="70">
        <v>0</v>
      </c>
      <c r="D128" s="73">
        <f t="shared" si="41"/>
        <v>0</v>
      </c>
      <c r="E128" s="70">
        <v>0</v>
      </c>
      <c r="F128" s="70">
        <v>0</v>
      </c>
      <c r="G128" s="73">
        <f t="shared" si="42"/>
        <v>0</v>
      </c>
    </row>
    <row r="129" spans="1:7" x14ac:dyDescent="0.25">
      <c r="A129" s="38" t="s">
        <v>69</v>
      </c>
      <c r="B129" s="72">
        <v>150196.79999999999</v>
      </c>
      <c r="C129" s="69">
        <v>217000</v>
      </c>
      <c r="D129" s="73">
        <f t="shared" si="41"/>
        <v>367196.8</v>
      </c>
      <c r="E129" s="69">
        <v>240102</v>
      </c>
      <c r="F129" s="69">
        <v>240102</v>
      </c>
      <c r="G129" s="73">
        <f t="shared" si="42"/>
        <v>127094.79999999999</v>
      </c>
    </row>
    <row r="130" spans="1:7" x14ac:dyDescent="0.25">
      <c r="A130" s="38" t="s">
        <v>70</v>
      </c>
      <c r="B130" s="73">
        <v>0</v>
      </c>
      <c r="C130" s="70">
        <v>0</v>
      </c>
      <c r="D130" s="73">
        <f t="shared" si="41"/>
        <v>0</v>
      </c>
      <c r="E130" s="70">
        <v>0</v>
      </c>
      <c r="F130" s="70">
        <v>0</v>
      </c>
      <c r="G130" s="73">
        <f t="shared" si="42"/>
        <v>0</v>
      </c>
    </row>
    <row r="131" spans="1:7" x14ac:dyDescent="0.25">
      <c r="A131" s="38" t="s">
        <v>71</v>
      </c>
      <c r="B131" s="73">
        <v>0</v>
      </c>
      <c r="C131" s="70">
        <v>0</v>
      </c>
      <c r="D131" s="73">
        <f t="shared" si="41"/>
        <v>0</v>
      </c>
      <c r="E131" s="70">
        <v>0</v>
      </c>
      <c r="F131" s="70">
        <v>0</v>
      </c>
      <c r="G131" s="73">
        <f t="shared" si="42"/>
        <v>0</v>
      </c>
    </row>
    <row r="132" spans="1:7" x14ac:dyDescent="0.25">
      <c r="A132" s="38" t="s">
        <v>72</v>
      </c>
      <c r="B132" s="73">
        <v>0</v>
      </c>
      <c r="C132" s="70">
        <v>0</v>
      </c>
      <c r="D132" s="73">
        <f t="shared" si="41"/>
        <v>0</v>
      </c>
      <c r="E132" s="70">
        <v>0</v>
      </c>
      <c r="F132" s="70">
        <v>0</v>
      </c>
      <c r="G132" s="73">
        <f t="shared" si="42"/>
        <v>0</v>
      </c>
    </row>
    <row r="133" spans="1:7" x14ac:dyDescent="0.25">
      <c r="A133" s="37" t="s">
        <v>73</v>
      </c>
      <c r="B133" s="71">
        <f t="shared" ref="B133:G133" si="43">SUM(B134:B136)</f>
        <v>21234806.219999999</v>
      </c>
      <c r="C133" s="71">
        <f t="shared" si="43"/>
        <v>262113137.97999999</v>
      </c>
      <c r="D133" s="71">
        <f t="shared" si="43"/>
        <v>283347944.19999999</v>
      </c>
      <c r="E133" s="71">
        <f t="shared" si="43"/>
        <v>84721113.890000001</v>
      </c>
      <c r="F133" s="71">
        <f t="shared" si="43"/>
        <v>82679353.969999999</v>
      </c>
      <c r="G133" s="71">
        <f t="shared" si="43"/>
        <v>198626830.31</v>
      </c>
    </row>
    <row r="134" spans="1:7" x14ac:dyDescent="0.25">
      <c r="A134" s="38" t="s">
        <v>74</v>
      </c>
      <c r="B134" s="72">
        <v>21234806.219999999</v>
      </c>
      <c r="C134" s="69">
        <v>262113137.97999999</v>
      </c>
      <c r="D134" s="73">
        <f t="shared" ref="D134:D136" si="44">B134+C134</f>
        <v>283347944.19999999</v>
      </c>
      <c r="E134" s="69">
        <v>84721113.890000001</v>
      </c>
      <c r="F134" s="69">
        <v>82679353.969999999</v>
      </c>
      <c r="G134" s="73">
        <f t="shared" ref="G134:G136" si="45">D134-E134</f>
        <v>198626830.31</v>
      </c>
    </row>
    <row r="135" spans="1:7" x14ac:dyDescent="0.25">
      <c r="A135" s="38" t="s">
        <v>75</v>
      </c>
      <c r="B135" s="73">
        <v>0</v>
      </c>
      <c r="C135" s="70">
        <v>0</v>
      </c>
      <c r="D135" s="73">
        <f t="shared" si="44"/>
        <v>0</v>
      </c>
      <c r="E135" s="70">
        <v>0</v>
      </c>
      <c r="F135" s="70">
        <v>0</v>
      </c>
      <c r="G135" s="73">
        <f t="shared" si="45"/>
        <v>0</v>
      </c>
    </row>
    <row r="136" spans="1:7" x14ac:dyDescent="0.25">
      <c r="A136" s="38" t="s">
        <v>76</v>
      </c>
      <c r="B136" s="73">
        <v>0</v>
      </c>
      <c r="C136" s="70">
        <v>0</v>
      </c>
      <c r="D136" s="73">
        <f t="shared" si="44"/>
        <v>0</v>
      </c>
      <c r="E136" s="70">
        <v>0</v>
      </c>
      <c r="F136" s="70">
        <v>0</v>
      </c>
      <c r="G136" s="73">
        <f t="shared" si="45"/>
        <v>0</v>
      </c>
    </row>
    <row r="137" spans="1:7" x14ac:dyDescent="0.25">
      <c r="A137" s="37" t="s">
        <v>77</v>
      </c>
      <c r="B137" s="71">
        <f t="shared" ref="B137:G137" si="46">SUM(B138:B142,B144:B145)</f>
        <v>191185.8</v>
      </c>
      <c r="C137" s="71">
        <f t="shared" si="46"/>
        <v>-91185</v>
      </c>
      <c r="D137" s="71">
        <f t="shared" si="46"/>
        <v>100000.79999999999</v>
      </c>
      <c r="E137" s="71">
        <f t="shared" si="46"/>
        <v>0</v>
      </c>
      <c r="F137" s="71">
        <f t="shared" si="46"/>
        <v>0</v>
      </c>
      <c r="G137" s="71">
        <f t="shared" si="46"/>
        <v>100000.79999999999</v>
      </c>
    </row>
    <row r="138" spans="1:7" x14ac:dyDescent="0.25">
      <c r="A138" s="38" t="s">
        <v>78</v>
      </c>
      <c r="B138" s="68">
        <v>0</v>
      </c>
      <c r="C138" s="70">
        <v>0</v>
      </c>
      <c r="D138" s="68">
        <v>0</v>
      </c>
      <c r="E138" s="68">
        <v>0</v>
      </c>
      <c r="F138" s="68">
        <v>0</v>
      </c>
      <c r="G138" s="68">
        <f>D138-E138</f>
        <v>0</v>
      </c>
    </row>
    <row r="139" spans="1:7" x14ac:dyDescent="0.25">
      <c r="A139" s="38" t="s">
        <v>79</v>
      </c>
      <c r="B139" s="68">
        <v>0</v>
      </c>
      <c r="C139" s="70">
        <v>0</v>
      </c>
      <c r="D139" s="68">
        <v>0</v>
      </c>
      <c r="E139" s="68">
        <v>0</v>
      </c>
      <c r="F139" s="68">
        <v>0</v>
      </c>
      <c r="G139" s="68">
        <f t="shared" ref="G139:G145" si="47">D139-E139</f>
        <v>0</v>
      </c>
    </row>
    <row r="140" spans="1:7" x14ac:dyDescent="0.25">
      <c r="A140" s="38" t="s">
        <v>80</v>
      </c>
      <c r="B140" s="68">
        <v>0</v>
      </c>
      <c r="C140" s="70">
        <v>0</v>
      </c>
      <c r="D140" s="68">
        <v>0</v>
      </c>
      <c r="E140" s="68">
        <v>0</v>
      </c>
      <c r="F140" s="68">
        <v>0</v>
      </c>
      <c r="G140" s="68">
        <f t="shared" si="47"/>
        <v>0</v>
      </c>
    </row>
    <row r="141" spans="1:7" x14ac:dyDescent="0.25">
      <c r="A141" s="38" t="s">
        <v>81</v>
      </c>
      <c r="B141" s="68">
        <v>0</v>
      </c>
      <c r="C141" s="70">
        <v>0</v>
      </c>
      <c r="D141" s="68">
        <v>0</v>
      </c>
      <c r="E141" s="68">
        <v>0</v>
      </c>
      <c r="F141" s="68">
        <v>0</v>
      </c>
      <c r="G141" s="68">
        <f t="shared" si="47"/>
        <v>0</v>
      </c>
    </row>
    <row r="142" spans="1:7" x14ac:dyDescent="0.25">
      <c r="A142" s="38" t="s">
        <v>82</v>
      </c>
      <c r="B142" s="68">
        <v>0</v>
      </c>
      <c r="C142" s="70">
        <v>0</v>
      </c>
      <c r="D142" s="68">
        <v>0</v>
      </c>
      <c r="E142" s="68">
        <v>0</v>
      </c>
      <c r="F142" s="68">
        <v>0</v>
      </c>
      <c r="G142" s="68">
        <f t="shared" si="47"/>
        <v>0</v>
      </c>
    </row>
    <row r="143" spans="1:7" x14ac:dyDescent="0.25">
      <c r="A143" s="38" t="s">
        <v>83</v>
      </c>
      <c r="B143" s="68">
        <v>0</v>
      </c>
      <c r="C143" s="70">
        <v>0</v>
      </c>
      <c r="D143" s="68">
        <v>0</v>
      </c>
      <c r="E143" s="68">
        <v>0</v>
      </c>
      <c r="F143" s="68">
        <v>0</v>
      </c>
      <c r="G143" s="68">
        <f t="shared" si="47"/>
        <v>0</v>
      </c>
    </row>
    <row r="144" spans="1:7" x14ac:dyDescent="0.25">
      <c r="A144" s="38" t="s">
        <v>84</v>
      </c>
      <c r="B144" s="68">
        <v>0</v>
      </c>
      <c r="C144" s="70">
        <v>0</v>
      </c>
      <c r="D144" s="68">
        <v>0</v>
      </c>
      <c r="E144" s="68">
        <v>0</v>
      </c>
      <c r="F144" s="68">
        <v>0</v>
      </c>
      <c r="G144" s="68">
        <f t="shared" si="47"/>
        <v>0</v>
      </c>
    </row>
    <row r="145" spans="1:7" x14ac:dyDescent="0.25">
      <c r="A145" s="38" t="s">
        <v>85</v>
      </c>
      <c r="B145" s="72">
        <v>191185.8</v>
      </c>
      <c r="C145" s="69">
        <v>-91185</v>
      </c>
      <c r="D145" s="73">
        <f t="shared" ref="D145" si="48">B145+C145</f>
        <v>100000.79999999999</v>
      </c>
      <c r="E145" s="72">
        <v>0</v>
      </c>
      <c r="F145" s="72">
        <v>0</v>
      </c>
      <c r="G145" s="73">
        <f t="shared" si="47"/>
        <v>100000.79999999999</v>
      </c>
    </row>
    <row r="146" spans="1:7" x14ac:dyDescent="0.25">
      <c r="A146" s="37" t="s">
        <v>86</v>
      </c>
      <c r="B146" s="71">
        <f t="shared" ref="B146:G146" si="49">SUM(B147:B149)</f>
        <v>13380000</v>
      </c>
      <c r="C146" s="71">
        <f t="shared" si="49"/>
        <v>208519946.22</v>
      </c>
      <c r="D146" s="71">
        <f t="shared" si="49"/>
        <v>221899946.22</v>
      </c>
      <c r="E146" s="71">
        <f t="shared" si="49"/>
        <v>76158284.239999995</v>
      </c>
      <c r="F146" s="71">
        <f t="shared" si="49"/>
        <v>76158284.239999995</v>
      </c>
      <c r="G146" s="71">
        <f t="shared" si="49"/>
        <v>145741661.98000002</v>
      </c>
    </row>
    <row r="147" spans="1:7" x14ac:dyDescent="0.25">
      <c r="A147" s="38" t="s">
        <v>87</v>
      </c>
      <c r="B147" s="68">
        <v>0</v>
      </c>
      <c r="C147" s="68">
        <v>0</v>
      </c>
      <c r="D147" s="68">
        <v>0</v>
      </c>
      <c r="E147" s="68">
        <v>0</v>
      </c>
      <c r="F147" s="68">
        <v>0</v>
      </c>
      <c r="G147" s="68">
        <f>D147-E147</f>
        <v>0</v>
      </c>
    </row>
    <row r="148" spans="1:7" x14ac:dyDescent="0.25">
      <c r="A148" s="38" t="s">
        <v>88</v>
      </c>
      <c r="B148" s="68">
        <v>0</v>
      </c>
      <c r="C148" s="68">
        <v>0</v>
      </c>
      <c r="D148" s="68">
        <v>0</v>
      </c>
      <c r="E148" s="68">
        <v>0</v>
      </c>
      <c r="F148" s="68">
        <v>0</v>
      </c>
      <c r="G148" s="68">
        <f t="shared" ref="G148:G149" si="50">D148-E148</f>
        <v>0</v>
      </c>
    </row>
    <row r="149" spans="1:7" x14ac:dyDescent="0.25">
      <c r="A149" s="38" t="s">
        <v>89</v>
      </c>
      <c r="B149" s="72">
        <v>13380000</v>
      </c>
      <c r="C149" s="69">
        <v>208519946.22</v>
      </c>
      <c r="D149" s="73">
        <f t="shared" ref="D149" si="51">B149+C149</f>
        <v>221899946.22</v>
      </c>
      <c r="E149" s="69">
        <v>76158284.239999995</v>
      </c>
      <c r="F149" s="69">
        <v>76158284.239999995</v>
      </c>
      <c r="G149" s="73">
        <f t="shared" si="50"/>
        <v>145741661.98000002</v>
      </c>
    </row>
    <row r="150" spans="1:7" x14ac:dyDescent="0.25">
      <c r="A150" s="37" t="s">
        <v>90</v>
      </c>
      <c r="B150" s="71">
        <f t="shared" ref="B150:G150" si="52">SUM(B151:B157)</f>
        <v>0</v>
      </c>
      <c r="C150" s="71">
        <f t="shared" si="52"/>
        <v>0</v>
      </c>
      <c r="D150" s="71">
        <f t="shared" si="52"/>
        <v>0</v>
      </c>
      <c r="E150" s="71">
        <f t="shared" si="52"/>
        <v>0</v>
      </c>
      <c r="F150" s="71">
        <f t="shared" si="52"/>
        <v>0</v>
      </c>
      <c r="G150" s="71">
        <f t="shared" si="52"/>
        <v>0</v>
      </c>
    </row>
    <row r="151" spans="1:7" x14ac:dyDescent="0.25">
      <c r="A151" s="38" t="s">
        <v>91</v>
      </c>
      <c r="B151" s="68">
        <v>0</v>
      </c>
      <c r="C151" s="68">
        <v>0</v>
      </c>
      <c r="D151" s="68">
        <v>0</v>
      </c>
      <c r="E151" s="68">
        <v>0</v>
      </c>
      <c r="F151" s="68">
        <v>0</v>
      </c>
      <c r="G151" s="68">
        <f>D151-E151</f>
        <v>0</v>
      </c>
    </row>
    <row r="152" spans="1:7" x14ac:dyDescent="0.25">
      <c r="A152" s="38" t="s">
        <v>92</v>
      </c>
      <c r="B152" s="68">
        <v>0</v>
      </c>
      <c r="C152" s="68">
        <v>0</v>
      </c>
      <c r="D152" s="68">
        <v>0</v>
      </c>
      <c r="E152" s="68">
        <v>0</v>
      </c>
      <c r="F152" s="68">
        <v>0</v>
      </c>
      <c r="G152" s="68">
        <f t="shared" ref="G152:G157" si="53">D152-E152</f>
        <v>0</v>
      </c>
    </row>
    <row r="153" spans="1:7" x14ac:dyDescent="0.25">
      <c r="A153" s="38" t="s">
        <v>93</v>
      </c>
      <c r="B153" s="68">
        <v>0</v>
      </c>
      <c r="C153" s="68">
        <v>0</v>
      </c>
      <c r="D153" s="68">
        <v>0</v>
      </c>
      <c r="E153" s="68">
        <v>0</v>
      </c>
      <c r="F153" s="68">
        <v>0</v>
      </c>
      <c r="G153" s="68">
        <f t="shared" si="53"/>
        <v>0</v>
      </c>
    </row>
    <row r="154" spans="1:7" x14ac:dyDescent="0.25">
      <c r="A154" s="40" t="s">
        <v>94</v>
      </c>
      <c r="B154" s="68">
        <v>0</v>
      </c>
      <c r="C154" s="68">
        <v>0</v>
      </c>
      <c r="D154" s="68">
        <v>0</v>
      </c>
      <c r="E154" s="68">
        <v>0</v>
      </c>
      <c r="F154" s="68">
        <v>0</v>
      </c>
      <c r="G154" s="68">
        <f t="shared" si="53"/>
        <v>0</v>
      </c>
    </row>
    <row r="155" spans="1:7" x14ac:dyDescent="0.25">
      <c r="A155" s="38" t="s">
        <v>95</v>
      </c>
      <c r="B155" s="68">
        <v>0</v>
      </c>
      <c r="C155" s="68">
        <v>0</v>
      </c>
      <c r="D155" s="68">
        <v>0</v>
      </c>
      <c r="E155" s="68">
        <v>0</v>
      </c>
      <c r="F155" s="68">
        <v>0</v>
      </c>
      <c r="G155" s="68">
        <f t="shared" si="53"/>
        <v>0</v>
      </c>
    </row>
    <row r="156" spans="1:7" x14ac:dyDescent="0.25">
      <c r="A156" s="38" t="s">
        <v>96</v>
      </c>
      <c r="B156" s="68">
        <v>0</v>
      </c>
      <c r="C156" s="68">
        <v>0</v>
      </c>
      <c r="D156" s="68">
        <v>0</v>
      </c>
      <c r="E156" s="68">
        <v>0</v>
      </c>
      <c r="F156" s="68">
        <v>0</v>
      </c>
      <c r="G156" s="68">
        <f t="shared" si="53"/>
        <v>0</v>
      </c>
    </row>
    <row r="157" spans="1:7" x14ac:dyDescent="0.25">
      <c r="A157" s="38" t="s">
        <v>97</v>
      </c>
      <c r="B157" s="68">
        <v>0</v>
      </c>
      <c r="C157" s="68">
        <v>0</v>
      </c>
      <c r="D157" s="68">
        <v>0</v>
      </c>
      <c r="E157" s="68">
        <v>0</v>
      </c>
      <c r="F157" s="68">
        <v>0</v>
      </c>
      <c r="G157" s="68">
        <f t="shared" si="53"/>
        <v>0</v>
      </c>
    </row>
    <row r="158" spans="1:7" x14ac:dyDescent="0.25">
      <c r="A158" s="41"/>
      <c r="B158" s="74"/>
      <c r="C158" s="74"/>
      <c r="D158" s="74"/>
      <c r="E158" s="74"/>
      <c r="F158" s="74"/>
      <c r="G158" s="74"/>
    </row>
    <row r="159" spans="1:7" x14ac:dyDescent="0.25">
      <c r="A159" s="8" t="s">
        <v>99</v>
      </c>
      <c r="B159" s="75">
        <f t="shared" ref="B159:G159" si="54">B9+B84</f>
        <v>380123913.84000003</v>
      </c>
      <c r="C159" s="75">
        <f t="shared" si="54"/>
        <v>737640697.53999996</v>
      </c>
      <c r="D159" s="75">
        <f t="shared" si="54"/>
        <v>1117764611.3799999</v>
      </c>
      <c r="E159" s="75">
        <f t="shared" si="54"/>
        <v>505139753.15999997</v>
      </c>
      <c r="F159" s="75">
        <f t="shared" si="54"/>
        <v>496516406.46999997</v>
      </c>
      <c r="G159" s="75">
        <f t="shared" si="54"/>
        <v>612624858.22000003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9:G10 B18:F18 B28:F28 B38:F38 B48:F48 B58:F58 B63:B69 B62:F62 B71:F71 B103:C103 B93:C93 E93:F93 B75:F85 B113:F113 B123:F123 B133:F133 B137:F137 B146:F148 B150:F159 E103:F103 D63:G69 B114:B116 D114:D116 B118:B122 D118:D122 B138:B144 D138:F144" unlockedFormula="1"/>
    <ignoredError sqref="G18 G28 G38 G48 G58 G62 G71 G75:G85 G93 G103 G113:G116 G118:G123 G133 G137:G144 G146:G148 G150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3" t="s">
        <v>100</v>
      </c>
      <c r="B1" s="83"/>
      <c r="C1" s="83"/>
      <c r="D1" s="83"/>
      <c r="E1" s="83"/>
      <c r="F1" s="83"/>
      <c r="G1" s="83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101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102</v>
      </c>
      <c r="B5" s="61"/>
      <c r="C5" s="61"/>
      <c r="D5" s="61"/>
      <c r="E5" s="61"/>
      <c r="F5" s="61"/>
      <c r="G5" s="62"/>
    </row>
    <row r="6" spans="1:7" x14ac:dyDescent="0.25">
      <c r="A6" s="81" t="s">
        <v>103</v>
      </c>
      <c r="B6" s="10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1" t="s">
        <v>104</v>
      </c>
      <c r="C7" s="82"/>
      <c r="D7" s="82"/>
      <c r="E7" s="82"/>
      <c r="F7" s="82"/>
      <c r="G7" s="82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119</v>
      </c>
      <c r="B1" s="84"/>
      <c r="C1" s="84"/>
      <c r="D1" s="84"/>
      <c r="E1" s="84"/>
      <c r="F1" s="84"/>
      <c r="G1" s="84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3" t="s">
        <v>120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102</v>
      </c>
      <c r="B5" s="44"/>
      <c r="C5" s="44"/>
      <c r="D5" s="44"/>
      <c r="E5" s="44"/>
      <c r="F5" s="44"/>
      <c r="G5" s="45"/>
    </row>
    <row r="6" spans="1:7" x14ac:dyDescent="0.25">
      <c r="A6" s="85" t="s">
        <v>121</v>
      </c>
      <c r="B6" s="10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1" t="s">
        <v>104</v>
      </c>
      <c r="C7" s="82"/>
      <c r="D7" s="82"/>
      <c r="E7" s="82"/>
      <c r="F7" s="82"/>
      <c r="G7" s="82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135</v>
      </c>
      <c r="B1" s="84"/>
      <c r="C1" s="84"/>
      <c r="D1" s="84"/>
      <c r="E1" s="84"/>
      <c r="F1" s="84"/>
      <c r="G1" s="84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3" t="s">
        <v>136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8" t="s">
        <v>103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10">
        <f>+F5+1</f>
        <v>2022</v>
      </c>
    </row>
    <row r="6" spans="1:7" ht="32.25" x14ac:dyDescent="0.25">
      <c r="A6" s="77"/>
      <c r="B6" s="90"/>
      <c r="C6" s="90"/>
      <c r="D6" s="90"/>
      <c r="E6" s="90"/>
      <c r="F6" s="90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7" t="s">
        <v>158</v>
      </c>
      <c r="B39" s="87"/>
      <c r="C39" s="87"/>
      <c r="D39" s="87"/>
      <c r="E39" s="87"/>
      <c r="F39" s="87"/>
      <c r="G39" s="87"/>
    </row>
    <row r="40" spans="1:7" x14ac:dyDescent="0.25">
      <c r="A40" s="87" t="s">
        <v>159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160</v>
      </c>
      <c r="B1" s="84"/>
      <c r="C1" s="84"/>
      <c r="D1" s="84"/>
      <c r="E1" s="84"/>
      <c r="F1" s="84"/>
      <c r="G1" s="84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3" t="s">
        <v>161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1" t="s">
        <v>121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10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7" t="s">
        <v>158</v>
      </c>
      <c r="B32" s="87"/>
      <c r="C32" s="87"/>
      <c r="D32" s="87"/>
      <c r="E32" s="87"/>
      <c r="F32" s="87"/>
      <c r="G32" s="87"/>
    </row>
    <row r="33" spans="1:7" x14ac:dyDescent="0.25">
      <c r="A33" s="87" t="s">
        <v>159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3" t="s">
        <v>164</v>
      </c>
      <c r="B1" s="93"/>
      <c r="C1" s="93"/>
      <c r="D1" s="93"/>
      <c r="E1" s="93"/>
      <c r="F1" s="93"/>
    </row>
    <row r="2" spans="1:6" ht="20.100000000000001" customHeight="1" x14ac:dyDescent="0.25">
      <c r="A2" s="42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165</v>
      </c>
      <c r="B3" s="66"/>
      <c r="C3" s="66"/>
      <c r="D3" s="66"/>
      <c r="E3" s="66"/>
      <c r="F3" s="67"/>
    </row>
    <row r="4" spans="1:6" ht="35.25" customHeight="1" x14ac:dyDescent="0.25">
      <c r="A4" s="50"/>
      <c r="B4" s="50" t="s">
        <v>166</v>
      </c>
      <c r="C4" s="50" t="s">
        <v>167</v>
      </c>
      <c r="D4" s="50" t="s">
        <v>168</v>
      </c>
      <c r="E4" s="50" t="s">
        <v>169</v>
      </c>
      <c r="F4" s="50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6" t="s">
        <v>176</v>
      </c>
      <c r="B11" s="21"/>
      <c r="C11" s="21"/>
      <c r="D11" s="21"/>
      <c r="E11" s="21"/>
      <c r="F11" s="21"/>
    </row>
    <row r="12" spans="1:6" ht="15" x14ac:dyDescent="0.25">
      <c r="A12" s="36" t="s">
        <v>177</v>
      </c>
      <c r="B12" s="21"/>
      <c r="C12" s="21"/>
      <c r="D12" s="21"/>
      <c r="E12" s="21"/>
      <c r="F12" s="21"/>
    </row>
    <row r="13" spans="1:6" ht="15" x14ac:dyDescent="0.25">
      <c r="A13" s="36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6" t="s">
        <v>176</v>
      </c>
      <c r="B15" s="21"/>
      <c r="C15" s="21"/>
      <c r="D15" s="21"/>
      <c r="E15" s="21"/>
      <c r="F15" s="21"/>
    </row>
    <row r="16" spans="1:6" ht="15" x14ac:dyDescent="0.25">
      <c r="A16" s="36" t="s">
        <v>177</v>
      </c>
      <c r="B16" s="21"/>
      <c r="C16" s="21"/>
      <c r="D16" s="21"/>
      <c r="E16" s="21"/>
      <c r="F16" s="21"/>
    </row>
    <row r="17" spans="1:6" ht="15" x14ac:dyDescent="0.25">
      <c r="A17" s="36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1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2"/>
      <c r="C20" s="52"/>
      <c r="D20" s="52"/>
      <c r="E20" s="52"/>
      <c r="F20" s="52"/>
    </row>
    <row r="21" spans="1:6" ht="30" x14ac:dyDescent="0.25">
      <c r="A21" s="20" t="s">
        <v>183</v>
      </c>
      <c r="B21" s="52"/>
      <c r="C21" s="52"/>
      <c r="D21" s="52"/>
      <c r="E21" s="52"/>
      <c r="F21" s="52"/>
    </row>
    <row r="22" spans="1:6" ht="30" x14ac:dyDescent="0.25">
      <c r="A22" s="20" t="s">
        <v>184</v>
      </c>
      <c r="B22" s="52"/>
      <c r="C22" s="52"/>
      <c r="D22" s="52"/>
      <c r="E22" s="52"/>
      <c r="F22" s="52"/>
    </row>
    <row r="23" spans="1:6" ht="15" x14ac:dyDescent="0.25">
      <c r="A23" s="20" t="s">
        <v>185</v>
      </c>
      <c r="B23" s="52"/>
      <c r="C23" s="52"/>
      <c r="D23" s="52"/>
      <c r="E23" s="52"/>
      <c r="F23" s="52"/>
    </row>
    <row r="24" spans="1:6" ht="15" x14ac:dyDescent="0.25">
      <c r="A24" s="20" t="s">
        <v>186</v>
      </c>
      <c r="B24" s="53"/>
      <c r="C24" s="21"/>
      <c r="D24" s="21"/>
      <c r="E24" s="21"/>
      <c r="F24" s="21"/>
    </row>
    <row r="25" spans="1:6" ht="15" x14ac:dyDescent="0.25">
      <c r="A25" s="20" t="s">
        <v>187</v>
      </c>
      <c r="B25" s="53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3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2"/>
      <c r="C48" s="52"/>
      <c r="D48" s="52"/>
      <c r="E48" s="52"/>
      <c r="F48" s="52"/>
    </row>
    <row r="49" spans="1:6" ht="15" x14ac:dyDescent="0.25">
      <c r="A49" s="20" t="s">
        <v>200</v>
      </c>
      <c r="B49" s="52"/>
      <c r="C49" s="52"/>
      <c r="D49" s="52"/>
      <c r="E49" s="52"/>
      <c r="F49" s="52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2024-10-15T19:26:08Z</cp:lastPrinted>
  <dcterms:created xsi:type="dcterms:W3CDTF">2023-03-16T22:14:51Z</dcterms:created>
  <dcterms:modified xsi:type="dcterms:W3CDTF">2024-10-15T19:26:11Z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