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13770" windowHeight="1188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E37" i="6"/>
  <c r="F35" i="6"/>
  <c r="E35" i="6"/>
  <c r="F28" i="6"/>
  <c r="E28" i="6"/>
  <c r="F16" i="6"/>
  <c r="E16" i="6"/>
  <c r="C37" i="6"/>
  <c r="C35" i="6"/>
  <c r="C28" i="6"/>
  <c r="C16" i="6"/>
  <c r="G49" i="6" l="1"/>
  <c r="D49" i="6"/>
  <c r="G48" i="6"/>
  <c r="D48" i="6"/>
  <c r="G47" i="6"/>
  <c r="D47" i="6"/>
  <c r="G46" i="6"/>
  <c r="D46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50" i="6"/>
  <c r="G51" i="6"/>
  <c r="G52" i="6"/>
  <c r="G39" i="6"/>
  <c r="G38" i="6"/>
  <c r="G36" i="6"/>
  <c r="G35" i="6" s="1"/>
  <c r="G28" i="6"/>
  <c r="F75" i="6"/>
  <c r="F67" i="6"/>
  <c r="F59" i="6"/>
  <c r="F54" i="6"/>
  <c r="F45" i="6"/>
  <c r="E75" i="6"/>
  <c r="E67" i="6"/>
  <c r="E59" i="6"/>
  <c r="E54" i="6"/>
  <c r="E45" i="6"/>
  <c r="D75" i="6"/>
  <c r="D67" i="6"/>
  <c r="D59" i="6"/>
  <c r="D54" i="6"/>
  <c r="D45" i="6"/>
  <c r="D37" i="6"/>
  <c r="D35" i="6"/>
  <c r="D28" i="6"/>
  <c r="D16" i="6"/>
  <c r="C75" i="6"/>
  <c r="C67" i="6"/>
  <c r="C59" i="6"/>
  <c r="C54" i="6"/>
  <c r="C45" i="6"/>
  <c r="C41" i="6"/>
  <c r="B75" i="6"/>
  <c r="B67" i="6"/>
  <c r="B59" i="6"/>
  <c r="B54" i="6"/>
  <c r="B45" i="6"/>
  <c r="B37" i="6"/>
  <c r="B35" i="6"/>
  <c r="B28" i="6"/>
  <c r="B16" i="6"/>
  <c r="E65" i="6" l="1"/>
  <c r="C65" i="6"/>
  <c r="F65" i="6"/>
  <c r="F41" i="6"/>
  <c r="D41" i="6"/>
  <c r="B41" i="6"/>
  <c r="B70" i="6" s="1"/>
  <c r="B65" i="6"/>
  <c r="G54" i="6"/>
  <c r="D65" i="6"/>
  <c r="E41" i="6"/>
  <c r="E70" i="6" s="1"/>
  <c r="C70" i="6"/>
  <c r="G45" i="6"/>
  <c r="G65" i="6" s="1"/>
  <c r="G16" i="6"/>
  <c r="G41" i="6" s="1"/>
  <c r="G37" i="6"/>
  <c r="F70" i="6" l="1"/>
  <c r="D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<sst xmlns="http://schemas.openxmlformats.org/spreadsheetml/2006/main" count="253" uniqueCount="186">
  <si>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</si>
  <si>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</si>
  <si>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</si>
  <si>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</si>
  <si>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</si>
  <si>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</si>
  <si>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</si>
  <si>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</si>
  <si>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</si>
  <si>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</si>
  <si>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</si>
  <si>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</si>
  <si>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</si>
  <si>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</si>
  <si>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</si>
  <si>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</si>
  <si>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</si>
  <si>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</si>
  <si>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</si>
  <si>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</si>
  <si>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</si>
  <si>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</si>
  <si>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</si>
  <si>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</si>
  <si>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</si>
  <si>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</si>
  <si>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</si>
  <si>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</si>
  <si>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</si>
  <si>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</si>
  <si>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</si>
  <si>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</si>
  <si>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</si>
  <si>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</si>
  <si>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</si>
  <si>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</si>
  <si>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</si>
  <si>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</si>
  <si>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</si>
  <si>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</si>
  <si>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</si>
  <si>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</si>
  <si>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</si>
  <si>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</si>
  <si>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</si>
  <si>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</si>
  <si>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</si>
  <si>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</si>
  <si>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</si>
  <si>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</si>
  <si>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</si>
  <si>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</si>
  <si>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</si>
  <si>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</si>
  <si>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</si>
  <si>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</si>
  <si>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</si>
  <si>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</si>
  <si>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</si>
  <si>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</si>
  <si>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</si>
  <si>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</si>
  <si>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</si>
  <si>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</si>
  <si>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</si>
  <si>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</si>
  <si>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</si>
  <si>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</si>
  <si>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</si>
  <si>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</si>
  <si>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</si>
  <si>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</si>
  <si>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</si>
  <si>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</si>
  <si>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</si>
  <si>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</si>
  <si>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</si>
  <si>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</si>
  <si>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</si>
  <si>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</si>
  <si>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</si>
  <si>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</si>
  <si>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</si>
  <si>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</si>
  <si>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</si>
  <si>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</si>
  <si>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</si>
  <si>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</si>
  <si>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</si>
  <si>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</si>
  <si>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</si>
  <si>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</si>
  <si>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</si>
  <si>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</si>
  <si>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</si>
  <si>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</si>
  <si>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</si>
  <si>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</si>
  <si>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</si>
  <si>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</si>
  <si>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</si>
  <si>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</si>
  <si>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</si>
  <si>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</si>
  <si>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</si>
  <si>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</si>
  <si>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</si>
  <si>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</si>
  <si>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</si>
  <si>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</si>
  <si>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</si>
  <si>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</si>
  <si>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</si>
  <si>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</si>
  <si>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</si>
  <si>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</si>
  <si>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</si>
  <si>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</si>
  <si>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</si>
  <si>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</si>
  <si>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</si>
  <si>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</si>
  <si>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</si>
  <si>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</si>
  <si>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</si>
  <si>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</si>
  <si>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</si>
  <si>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</si>
  <si>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</si>
  <si>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</si>
  <si>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</si>
  <si>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</si>
  <si>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</si>
  <si>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</si>
  <si>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</si>
  <si>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</si>
  <si>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</si>
  <si>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</si>
  <si>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</si>
  <si>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</si>
  <si>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</si>
  <si>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</si>
  <si>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</si>
  <si>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</si>
  <si>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</si>
  <si>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</si>
  <si>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</si>
  <si>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</si>
  <si>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</si>
  <si>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</si>
  <si>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</si>
  <si>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</si>
  <si>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</si>
  <si>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</si>
  <si>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</si>
  <si>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</si>
  <si>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</si>
  <si>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</si>
  <si>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</si>
  <si>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</si>
  <si>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</si>
  <si>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</si>
  <si>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</si>
  <si>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</si>
  <si>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</si>
  <si>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</si>
  <si>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</si>
  <si>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</si>
  <si>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</si>
  <si>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</si>
  <si>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</si>
  <si>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</si>
  <si>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</si>
  <si>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</si>
  <si>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</si>
  <si>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</si>
  <si>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</si>
  <si>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</si>
  <si>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</si>
  <si>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</si>
  <si>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</si>
  <si>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</si>
  <si>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</si>
  <si>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</si>
  <si>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Municipo de Apaseo el Grande, Guanajuato.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</si>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</sst>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3" fontId="0" fillId="0" borderId="0" xfId="0" applyNumberForma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abSelected="1" zoomScale="60" zoomScaleNormal="60" workbookViewId="0">
      <selection sqref="A1:G1"/>
    </sheetView>
  </sheetViews>
  <sheetFormatPr baseColWidth="10" defaultColWidth="11" defaultRowHeight="15" x14ac:dyDescent="0.25"/>
  <cols>
    <col min="1" max="1" width="61.8554687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8" ht="40.9" customHeight="1" x14ac:dyDescent="0.25">
      <c r="A1" s="74" t="s">
        <v>2</v>
      </c>
      <c r="B1" s="75"/>
      <c r="C1" s="75"/>
      <c r="D1" s="75"/>
      <c r="E1" s="75"/>
      <c r="F1" s="75"/>
      <c r="G1" s="76"/>
    </row>
    <row r="2" spans="1:8" x14ac:dyDescent="0.25">
      <c r="A2" s="40" t="s">
        <v>184</v>
      </c>
      <c r="B2" s="41"/>
      <c r="C2" s="41"/>
      <c r="D2" s="41"/>
      <c r="E2" s="41"/>
      <c r="F2" s="41"/>
      <c r="G2" s="42"/>
    </row>
    <row r="3" spans="1:8" x14ac:dyDescent="0.25">
      <c r="A3" s="43" t="s">
        <v>3</v>
      </c>
      <c r="B3" s="44"/>
      <c r="C3" s="44"/>
      <c r="D3" s="44"/>
      <c r="E3" s="44"/>
      <c r="F3" s="44"/>
      <c r="G3" s="45"/>
    </row>
    <row r="4" spans="1:8" x14ac:dyDescent="0.25">
      <c r="A4" s="77" t="s">
        <v>185</v>
      </c>
      <c r="B4" s="78"/>
      <c r="C4" s="78"/>
      <c r="D4" s="78"/>
      <c r="E4" s="78"/>
      <c r="F4" s="78"/>
      <c r="G4" s="79"/>
    </row>
    <row r="5" spans="1:8" x14ac:dyDescent="0.25">
      <c r="A5" s="46" t="s">
        <v>0</v>
      </c>
      <c r="B5" s="47"/>
      <c r="C5" s="47"/>
      <c r="D5" s="47"/>
      <c r="E5" s="47"/>
      <c r="F5" s="47"/>
      <c r="G5" s="48"/>
    </row>
    <row r="6" spans="1:8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8" ht="30" x14ac:dyDescent="0.25">
      <c r="A7" s="72"/>
      <c r="B7" s="5" t="s">
        <v>7</v>
      </c>
      <c r="C7" s="2" t="s">
        <v>8</v>
      </c>
      <c r="D7" s="5" t="s">
        <v>9</v>
      </c>
      <c r="E7" s="5" t="s">
        <v>1</v>
      </c>
      <c r="F7" s="5" t="s">
        <v>10</v>
      </c>
      <c r="G7" s="73"/>
    </row>
    <row r="8" spans="1:8" x14ac:dyDescent="0.25">
      <c r="A8" s="6" t="s">
        <v>11</v>
      </c>
      <c r="B8" s="38"/>
      <c r="C8" s="38"/>
      <c r="D8" s="38"/>
      <c r="E8" s="38"/>
      <c r="F8" s="38"/>
      <c r="G8" s="38"/>
    </row>
    <row r="9" spans="1:8" x14ac:dyDescent="0.25">
      <c r="A9" s="17" t="s">
        <v>12</v>
      </c>
      <c r="B9" s="67">
        <v>80900585.540000007</v>
      </c>
      <c r="C9" s="67">
        <v>10277874.48</v>
      </c>
      <c r="D9" s="68">
        <f>B9+C9</f>
        <v>91178460.020000011</v>
      </c>
      <c r="E9" s="67">
        <v>90548141.790000007</v>
      </c>
      <c r="F9" s="67">
        <v>90548141.790000007</v>
      </c>
      <c r="G9" s="68">
        <f>F9-B9</f>
        <v>9647556.25</v>
      </c>
      <c r="H9" s="70"/>
    </row>
    <row r="10" spans="1:8" x14ac:dyDescent="0.25">
      <c r="A10" s="17" t="s">
        <v>13</v>
      </c>
      <c r="B10" s="67">
        <v>0</v>
      </c>
      <c r="C10" s="67">
        <v>0</v>
      </c>
      <c r="D10" s="68">
        <f t="shared" ref="D10:D15" si="0">B10+C10</f>
        <v>0</v>
      </c>
      <c r="E10" s="67">
        <v>0</v>
      </c>
      <c r="F10" s="67">
        <v>0</v>
      </c>
      <c r="G10" s="68">
        <f t="shared" ref="G10:G15" si="1">F10-B10</f>
        <v>0</v>
      </c>
    </row>
    <row r="11" spans="1:8" x14ac:dyDescent="0.25">
      <c r="A11" s="17" t="s">
        <v>14</v>
      </c>
      <c r="B11" s="67">
        <v>393413.14</v>
      </c>
      <c r="C11" s="67">
        <v>0</v>
      </c>
      <c r="D11" s="68">
        <f t="shared" si="0"/>
        <v>393413.14</v>
      </c>
      <c r="E11" s="67">
        <v>0</v>
      </c>
      <c r="F11" s="67">
        <v>0</v>
      </c>
      <c r="G11" s="68">
        <f t="shared" si="1"/>
        <v>-393413.14</v>
      </c>
    </row>
    <row r="12" spans="1:8" x14ac:dyDescent="0.25">
      <c r="A12" s="17" t="s">
        <v>15</v>
      </c>
      <c r="B12" s="67">
        <v>20592405</v>
      </c>
      <c r="C12" s="67">
        <v>3011682.96</v>
      </c>
      <c r="D12" s="68">
        <f t="shared" si="0"/>
        <v>23604087.960000001</v>
      </c>
      <c r="E12" s="67">
        <v>22780434.41</v>
      </c>
      <c r="F12" s="67">
        <v>20868916.27</v>
      </c>
      <c r="G12" s="68">
        <f t="shared" si="1"/>
        <v>276511.26999999955</v>
      </c>
    </row>
    <row r="13" spans="1:8" x14ac:dyDescent="0.25">
      <c r="A13" s="17" t="s">
        <v>16</v>
      </c>
      <c r="B13" s="67">
        <v>1839755.82</v>
      </c>
      <c r="C13" s="67">
        <v>310039.03000000003</v>
      </c>
      <c r="D13" s="68">
        <f t="shared" si="0"/>
        <v>2149794.85</v>
      </c>
      <c r="E13" s="67">
        <v>5422616.6100000003</v>
      </c>
      <c r="F13" s="67">
        <v>5422616.6100000003</v>
      </c>
      <c r="G13" s="68">
        <f t="shared" si="1"/>
        <v>3582860.79</v>
      </c>
    </row>
    <row r="14" spans="1:8" x14ac:dyDescent="0.25">
      <c r="A14" s="17" t="s">
        <v>17</v>
      </c>
      <c r="B14" s="67">
        <v>1941543.59</v>
      </c>
      <c r="C14" s="67">
        <v>1183198.73</v>
      </c>
      <c r="D14" s="68">
        <f t="shared" si="0"/>
        <v>3124742.3200000003</v>
      </c>
      <c r="E14" s="67">
        <v>4300858.55</v>
      </c>
      <c r="F14" s="67">
        <v>4300858.55</v>
      </c>
      <c r="G14" s="68">
        <f t="shared" si="1"/>
        <v>2359314.96</v>
      </c>
    </row>
    <row r="15" spans="1:8" x14ac:dyDescent="0.25">
      <c r="A15" s="17" t="s">
        <v>18</v>
      </c>
      <c r="B15" s="67">
        <v>0</v>
      </c>
      <c r="C15" s="67">
        <v>0</v>
      </c>
      <c r="D15" s="68">
        <f t="shared" si="0"/>
        <v>0</v>
      </c>
      <c r="E15" s="67">
        <v>0</v>
      </c>
      <c r="F15" s="67">
        <v>0</v>
      </c>
      <c r="G15" s="68">
        <f t="shared" si="1"/>
        <v>0</v>
      </c>
    </row>
    <row r="16" spans="1:8" x14ac:dyDescent="0.25">
      <c r="A16" s="39" t="s">
        <v>19</v>
      </c>
      <c r="B16" s="51">
        <f t="shared" ref="B16:G16" si="2">SUM(B17:B27)</f>
        <v>146044670.40000001</v>
      </c>
      <c r="C16" s="68">
        <f t="shared" ref="C16" si="3">SUM(C17:C27)</f>
        <v>4503410.2300000004</v>
      </c>
      <c r="D16" s="51">
        <f t="shared" si="2"/>
        <v>150548080.63</v>
      </c>
      <c r="E16" s="68">
        <f t="shared" ref="E16:F16" si="4">SUM(E17:E27)</f>
        <v>151794074.42000002</v>
      </c>
      <c r="F16" s="68">
        <f t="shared" si="4"/>
        <v>151794074.42000002</v>
      </c>
      <c r="G16" s="51">
        <f t="shared" si="2"/>
        <v>5749404.0200000051</v>
      </c>
    </row>
    <row r="17" spans="1:7" x14ac:dyDescent="0.25">
      <c r="A17" s="34" t="s">
        <v>20</v>
      </c>
      <c r="B17" s="67">
        <v>90717997.420000002</v>
      </c>
      <c r="C17" s="67">
        <v>3000000</v>
      </c>
      <c r="D17" s="68">
        <f t="shared" ref="D17:D27" si="5">B17+C17</f>
        <v>93717997.420000002</v>
      </c>
      <c r="E17" s="67">
        <v>97820204.140000001</v>
      </c>
      <c r="F17" s="67">
        <v>97820204.140000001</v>
      </c>
      <c r="G17" s="68">
        <f t="shared" ref="G17:G27" si="6">F17-B17</f>
        <v>7102206.7199999988</v>
      </c>
    </row>
    <row r="18" spans="1:7" x14ac:dyDescent="0.25">
      <c r="A18" s="34" t="s">
        <v>21</v>
      </c>
      <c r="B18" s="67">
        <v>30699382.059999999</v>
      </c>
      <c r="C18" s="67">
        <v>0</v>
      </c>
      <c r="D18" s="68">
        <f t="shared" si="5"/>
        <v>30699382.059999999</v>
      </c>
      <c r="E18" s="67">
        <v>35922248.590000004</v>
      </c>
      <c r="F18" s="67">
        <v>35922248.590000004</v>
      </c>
      <c r="G18" s="68">
        <f t="shared" si="6"/>
        <v>5222866.5300000049</v>
      </c>
    </row>
    <row r="19" spans="1:7" x14ac:dyDescent="0.25">
      <c r="A19" s="34" t="s">
        <v>22</v>
      </c>
      <c r="B19" s="67">
        <v>5924079.7999999998</v>
      </c>
      <c r="C19" s="67">
        <v>0</v>
      </c>
      <c r="D19" s="68">
        <f t="shared" si="5"/>
        <v>5924079.7999999998</v>
      </c>
      <c r="E19" s="67">
        <v>5078004.9400000004</v>
      </c>
      <c r="F19" s="67">
        <v>5078004.9400000004</v>
      </c>
      <c r="G19" s="68">
        <f t="shared" si="6"/>
        <v>-846074.8599999994</v>
      </c>
    </row>
    <row r="20" spans="1:7" x14ac:dyDescent="0.25">
      <c r="A20" s="34" t="s">
        <v>23</v>
      </c>
      <c r="B20" s="68">
        <v>0</v>
      </c>
      <c r="C20" s="68">
        <v>0</v>
      </c>
      <c r="D20" s="68">
        <f t="shared" si="5"/>
        <v>0</v>
      </c>
      <c r="E20" s="68">
        <v>0</v>
      </c>
      <c r="F20" s="68">
        <v>0</v>
      </c>
      <c r="G20" s="68">
        <f t="shared" si="6"/>
        <v>0</v>
      </c>
    </row>
    <row r="21" spans="1:7" x14ac:dyDescent="0.25">
      <c r="A21" s="34" t="s">
        <v>24</v>
      </c>
      <c r="B21" s="68">
        <v>0</v>
      </c>
      <c r="C21" s="68">
        <v>0</v>
      </c>
      <c r="D21" s="68">
        <f t="shared" si="5"/>
        <v>0</v>
      </c>
      <c r="E21" s="68">
        <v>0</v>
      </c>
      <c r="F21" s="68">
        <v>0</v>
      </c>
      <c r="G21" s="68">
        <f t="shared" si="6"/>
        <v>0</v>
      </c>
    </row>
    <row r="22" spans="1:7" x14ac:dyDescent="0.25">
      <c r="A22" s="34" t="s">
        <v>25</v>
      </c>
      <c r="B22" s="67">
        <v>3089889.15</v>
      </c>
      <c r="C22" s="67">
        <v>0</v>
      </c>
      <c r="D22" s="68">
        <f t="shared" si="5"/>
        <v>3089889.15</v>
      </c>
      <c r="E22" s="67">
        <v>2192859</v>
      </c>
      <c r="F22" s="67">
        <v>2192859</v>
      </c>
      <c r="G22" s="68">
        <f t="shared" si="6"/>
        <v>-897030.14999999991</v>
      </c>
    </row>
    <row r="23" spans="1:7" x14ac:dyDescent="0.25">
      <c r="A23" s="34" t="s">
        <v>26</v>
      </c>
      <c r="B23" s="68">
        <v>0</v>
      </c>
      <c r="C23" s="68">
        <v>0</v>
      </c>
      <c r="D23" s="68">
        <f t="shared" si="5"/>
        <v>0</v>
      </c>
      <c r="E23" s="68">
        <v>0</v>
      </c>
      <c r="F23" s="68">
        <v>0</v>
      </c>
      <c r="G23" s="68">
        <f t="shared" si="6"/>
        <v>0</v>
      </c>
    </row>
    <row r="24" spans="1:7" x14ac:dyDescent="0.25">
      <c r="A24" s="34" t="s">
        <v>27</v>
      </c>
      <c r="B24" s="68">
        <v>0</v>
      </c>
      <c r="C24" s="68">
        <v>0</v>
      </c>
      <c r="D24" s="68">
        <f t="shared" si="5"/>
        <v>0</v>
      </c>
      <c r="E24" s="68">
        <v>0</v>
      </c>
      <c r="F24" s="68">
        <v>0</v>
      </c>
      <c r="G24" s="68">
        <f t="shared" si="6"/>
        <v>0</v>
      </c>
    </row>
    <row r="25" spans="1:7" x14ac:dyDescent="0.25">
      <c r="A25" s="34" t="s">
        <v>28</v>
      </c>
      <c r="B25" s="67">
        <v>3457078.71</v>
      </c>
      <c r="C25" s="67">
        <v>0</v>
      </c>
      <c r="D25" s="68">
        <f t="shared" si="5"/>
        <v>3457078.71</v>
      </c>
      <c r="E25" s="67">
        <v>2090034.75</v>
      </c>
      <c r="F25" s="67">
        <v>2090034.75</v>
      </c>
      <c r="G25" s="68">
        <f t="shared" si="6"/>
        <v>-1367043.96</v>
      </c>
    </row>
    <row r="26" spans="1:7" x14ac:dyDescent="0.25">
      <c r="A26" s="34" t="s">
        <v>29</v>
      </c>
      <c r="B26" s="67">
        <v>12156243.26</v>
      </c>
      <c r="C26" s="67">
        <v>0</v>
      </c>
      <c r="D26" s="68">
        <f t="shared" si="5"/>
        <v>12156243.26</v>
      </c>
      <c r="E26" s="67">
        <v>8690723</v>
      </c>
      <c r="F26" s="67">
        <v>8690723</v>
      </c>
      <c r="G26" s="68">
        <f t="shared" si="6"/>
        <v>-3465520.26</v>
      </c>
    </row>
    <row r="27" spans="1:7" x14ac:dyDescent="0.25">
      <c r="A27" s="34" t="s">
        <v>30</v>
      </c>
      <c r="B27" s="67">
        <v>0</v>
      </c>
      <c r="C27" s="67">
        <v>1503410.23</v>
      </c>
      <c r="D27" s="68">
        <f t="shared" si="5"/>
        <v>1503410.23</v>
      </c>
      <c r="E27" s="67">
        <v>0</v>
      </c>
      <c r="F27" s="67">
        <v>0</v>
      </c>
      <c r="G27" s="68">
        <f t="shared" si="6"/>
        <v>0</v>
      </c>
    </row>
    <row r="28" spans="1:7" x14ac:dyDescent="0.25">
      <c r="A28" s="17" t="s">
        <v>31</v>
      </c>
      <c r="B28" s="51">
        <f t="shared" ref="B28:G28" si="7">SUM(B29:B33)</f>
        <v>1775892.15</v>
      </c>
      <c r="C28" s="68">
        <f t="shared" ref="C28" si="8">SUM(C29:C33)</f>
        <v>403634.65</v>
      </c>
      <c r="D28" s="51">
        <f t="shared" si="7"/>
        <v>2179526.7999999998</v>
      </c>
      <c r="E28" s="68">
        <f t="shared" ref="E28:F28" si="9">SUM(E29:E33)</f>
        <v>2466440.0499999998</v>
      </c>
      <c r="F28" s="68">
        <f t="shared" si="9"/>
        <v>2466440.0499999998</v>
      </c>
      <c r="G28" s="51">
        <f t="shared" si="7"/>
        <v>690547.89999999991</v>
      </c>
    </row>
    <row r="29" spans="1:7" x14ac:dyDescent="0.25">
      <c r="A29" s="34" t="s">
        <v>32</v>
      </c>
      <c r="B29" s="67">
        <v>109200</v>
      </c>
      <c r="C29" s="67">
        <v>70000</v>
      </c>
      <c r="D29" s="68">
        <f t="shared" ref="D29:D33" si="10">B29+C29</f>
        <v>179200</v>
      </c>
      <c r="E29" s="67">
        <v>3636.07</v>
      </c>
      <c r="F29" s="67">
        <v>3636.07</v>
      </c>
      <c r="G29" s="68">
        <f t="shared" ref="G29:G34" si="11">F29-B29</f>
        <v>-105563.93</v>
      </c>
    </row>
    <row r="30" spans="1:7" x14ac:dyDescent="0.25">
      <c r="A30" s="34" t="s">
        <v>33</v>
      </c>
      <c r="B30" s="67">
        <v>294607.63</v>
      </c>
      <c r="C30" s="67">
        <v>55000</v>
      </c>
      <c r="D30" s="68">
        <f t="shared" si="10"/>
        <v>349607.63</v>
      </c>
      <c r="E30" s="67">
        <v>264850.74</v>
      </c>
      <c r="F30" s="67">
        <v>264850.74</v>
      </c>
      <c r="G30" s="68">
        <f t="shared" si="11"/>
        <v>-29756.890000000014</v>
      </c>
    </row>
    <row r="31" spans="1:7" x14ac:dyDescent="0.25">
      <c r="A31" s="34" t="s">
        <v>34</v>
      </c>
      <c r="B31" s="67">
        <v>1167760.3999999999</v>
      </c>
      <c r="C31" s="67">
        <v>85500.81</v>
      </c>
      <c r="D31" s="68">
        <f t="shared" si="10"/>
        <v>1253261.21</v>
      </c>
      <c r="E31" s="67">
        <v>1545389.66</v>
      </c>
      <c r="F31" s="67">
        <v>1545389.66</v>
      </c>
      <c r="G31" s="68">
        <f t="shared" si="11"/>
        <v>377629.26</v>
      </c>
    </row>
    <row r="32" spans="1:7" x14ac:dyDescent="0.25">
      <c r="A32" s="34" t="s">
        <v>35</v>
      </c>
      <c r="B32" s="68">
        <v>0</v>
      </c>
      <c r="C32" s="68">
        <v>0</v>
      </c>
      <c r="D32" s="68">
        <f t="shared" si="10"/>
        <v>0</v>
      </c>
      <c r="E32" s="68">
        <v>0</v>
      </c>
      <c r="F32" s="68">
        <v>0</v>
      </c>
      <c r="G32" s="68">
        <f t="shared" si="11"/>
        <v>0</v>
      </c>
    </row>
    <row r="33" spans="1:7" ht="14.45" customHeight="1" x14ac:dyDescent="0.25">
      <c r="A33" s="34" t="s">
        <v>36</v>
      </c>
      <c r="B33" s="67">
        <v>204324.12</v>
      </c>
      <c r="C33" s="67">
        <v>193133.84</v>
      </c>
      <c r="D33" s="68">
        <f t="shared" si="10"/>
        <v>397457.95999999996</v>
      </c>
      <c r="E33" s="67">
        <v>652563.57999999996</v>
      </c>
      <c r="F33" s="67">
        <v>652563.57999999996</v>
      </c>
      <c r="G33" s="68">
        <f t="shared" si="11"/>
        <v>448239.45999999996</v>
      </c>
    </row>
    <row r="34" spans="1:7" ht="14.45" customHeight="1" x14ac:dyDescent="0.25">
      <c r="A34" s="17" t="s">
        <v>37</v>
      </c>
      <c r="B34" s="67">
        <v>0</v>
      </c>
      <c r="C34" s="67">
        <v>67280727.569999993</v>
      </c>
      <c r="D34" s="68">
        <f>B34+C34</f>
        <v>67280727.569999993</v>
      </c>
      <c r="E34" s="67">
        <v>74502337.829999998</v>
      </c>
      <c r="F34" s="67">
        <v>74502337.829999998</v>
      </c>
      <c r="G34" s="68">
        <f t="shared" si="11"/>
        <v>74502337.829999998</v>
      </c>
    </row>
    <row r="35" spans="1:7" ht="14.45" customHeight="1" x14ac:dyDescent="0.25">
      <c r="A35" s="17" t="s">
        <v>38</v>
      </c>
      <c r="B35" s="51">
        <f t="shared" ref="B35:G35" si="12">B36</f>
        <v>0</v>
      </c>
      <c r="C35" s="68">
        <f>C36</f>
        <v>0</v>
      </c>
      <c r="D35" s="51">
        <f t="shared" si="12"/>
        <v>0</v>
      </c>
      <c r="E35" s="68">
        <f>E36</f>
        <v>0</v>
      </c>
      <c r="F35" s="68">
        <f>F36</f>
        <v>0</v>
      </c>
      <c r="G35" s="51">
        <f t="shared" si="12"/>
        <v>0</v>
      </c>
    </row>
    <row r="36" spans="1:7" ht="14.45" customHeight="1" x14ac:dyDescent="0.25">
      <c r="A36" s="34" t="s">
        <v>39</v>
      </c>
      <c r="B36" s="51">
        <v>0</v>
      </c>
      <c r="C36" s="67">
        <v>0</v>
      </c>
      <c r="D36" s="51">
        <v>0</v>
      </c>
      <c r="E36" s="67">
        <v>0</v>
      </c>
      <c r="F36" s="67">
        <v>0</v>
      </c>
      <c r="G36" s="51">
        <f>F36-B36</f>
        <v>0</v>
      </c>
    </row>
    <row r="37" spans="1:7" ht="14.45" customHeight="1" x14ac:dyDescent="0.25">
      <c r="A37" s="17" t="s">
        <v>40</v>
      </c>
      <c r="B37" s="51">
        <f t="shared" ref="B37:G37" si="13">B38+B39</f>
        <v>0</v>
      </c>
      <c r="C37" s="68">
        <f t="shared" si="13"/>
        <v>0</v>
      </c>
      <c r="D37" s="51">
        <f t="shared" si="13"/>
        <v>0</v>
      </c>
      <c r="E37" s="68">
        <f t="shared" si="13"/>
        <v>0</v>
      </c>
      <c r="F37" s="68">
        <f t="shared" si="13"/>
        <v>0</v>
      </c>
      <c r="G37" s="51">
        <f t="shared" si="13"/>
        <v>0</v>
      </c>
    </row>
    <row r="38" spans="1:7" x14ac:dyDescent="0.25">
      <c r="A38" s="34" t="s">
        <v>41</v>
      </c>
      <c r="B38" s="51">
        <v>0</v>
      </c>
      <c r="C38" s="68">
        <v>0</v>
      </c>
      <c r="D38" s="51">
        <v>0</v>
      </c>
      <c r="E38" s="68">
        <v>0</v>
      </c>
      <c r="F38" s="68">
        <v>0</v>
      </c>
      <c r="G38" s="51">
        <f>F38-B38</f>
        <v>0</v>
      </c>
    </row>
    <row r="39" spans="1:7" x14ac:dyDescent="0.25">
      <c r="A39" s="34" t="s">
        <v>42</v>
      </c>
      <c r="B39" s="51">
        <v>0</v>
      </c>
      <c r="C39" s="68">
        <v>0</v>
      </c>
      <c r="D39" s="51">
        <v>0</v>
      </c>
      <c r="E39" s="68">
        <v>0</v>
      </c>
      <c r="F39" s="68">
        <v>0</v>
      </c>
      <c r="G39" s="51">
        <f>F39-B39</f>
        <v>0</v>
      </c>
    </row>
    <row r="40" spans="1:7" x14ac:dyDescent="0.25">
      <c r="A40" s="12"/>
      <c r="B40" s="51"/>
      <c r="C40" s="51"/>
      <c r="D40" s="51"/>
      <c r="E40" s="51"/>
      <c r="F40" s="51"/>
      <c r="G40" s="51"/>
    </row>
    <row r="41" spans="1:7" x14ac:dyDescent="0.25">
      <c r="A41" s="1" t="s">
        <v>43</v>
      </c>
      <c r="B41" s="66">
        <f t="shared" ref="B41:G41" si="14">SUM(B9,B10,B11,B12,B13,B14,B15,B16,B28,B34,B35,B37)</f>
        <v>253488265.64000002</v>
      </c>
      <c r="C41" s="66">
        <f t="shared" si="14"/>
        <v>86970567.649999991</v>
      </c>
      <c r="D41" s="66">
        <f t="shared" si="14"/>
        <v>340458833.28999996</v>
      </c>
      <c r="E41" s="66">
        <f t="shared" si="14"/>
        <v>351814903.66000003</v>
      </c>
      <c r="F41" s="66">
        <f t="shared" si="14"/>
        <v>349903385.51999998</v>
      </c>
      <c r="G41" s="66">
        <f t="shared" si="14"/>
        <v>96415119.879999995</v>
      </c>
    </row>
    <row r="42" spans="1:7" x14ac:dyDescent="0.25">
      <c r="A42" s="1" t="s">
        <v>44</v>
      </c>
      <c r="B42" s="69"/>
      <c r="C42" s="69"/>
      <c r="D42" s="69"/>
      <c r="E42" s="69"/>
      <c r="F42" s="69"/>
      <c r="G42" s="66">
        <f>IF(G41&gt;0,G41,0)</f>
        <v>96415119.879999995</v>
      </c>
    </row>
    <row r="43" spans="1:7" x14ac:dyDescent="0.25">
      <c r="A43" s="12"/>
      <c r="B43" s="13"/>
      <c r="C43" s="13"/>
      <c r="D43" s="13"/>
      <c r="E43" s="13"/>
      <c r="F43" s="13"/>
      <c r="G43" s="13"/>
    </row>
    <row r="44" spans="1:7" x14ac:dyDescent="0.25">
      <c r="A44" s="1" t="s">
        <v>45</v>
      </c>
      <c r="B44" s="13"/>
      <c r="C44" s="13"/>
      <c r="D44" s="13"/>
      <c r="E44" s="13"/>
      <c r="F44" s="13"/>
      <c r="G44" s="13"/>
    </row>
    <row r="45" spans="1:7" x14ac:dyDescent="0.25">
      <c r="A45" s="17" t="s">
        <v>46</v>
      </c>
      <c r="B45" s="51">
        <f t="shared" ref="B45:G45" si="15">SUM(B46:B53)</f>
        <v>126635648.2</v>
      </c>
      <c r="C45" s="51">
        <f t="shared" si="15"/>
        <v>19866851.800000001</v>
      </c>
      <c r="D45" s="51">
        <f t="shared" si="15"/>
        <v>146502500</v>
      </c>
      <c r="E45" s="51">
        <f t="shared" si="15"/>
        <v>116595447.33</v>
      </c>
      <c r="F45" s="51">
        <f t="shared" si="15"/>
        <v>116595447.33</v>
      </c>
      <c r="G45" s="51">
        <f t="shared" si="15"/>
        <v>-10040200.870000005</v>
      </c>
    </row>
    <row r="46" spans="1:7" ht="30" x14ac:dyDescent="0.25">
      <c r="A46" s="35" t="s">
        <v>47</v>
      </c>
      <c r="B46" s="68">
        <v>0</v>
      </c>
      <c r="C46" s="68">
        <v>0</v>
      </c>
      <c r="D46" s="68">
        <f>B46+C46</f>
        <v>0</v>
      </c>
      <c r="E46" s="68">
        <v>0</v>
      </c>
      <c r="F46" s="68">
        <v>0</v>
      </c>
      <c r="G46" s="68">
        <f>F46-B46</f>
        <v>0</v>
      </c>
    </row>
    <row r="47" spans="1:7" x14ac:dyDescent="0.25">
      <c r="A47" s="35" t="s">
        <v>48</v>
      </c>
      <c r="B47" s="68">
        <v>0</v>
      </c>
      <c r="C47" s="68">
        <v>0</v>
      </c>
      <c r="D47" s="68">
        <f t="shared" ref="D47:D49" si="16">B47+C47</f>
        <v>0</v>
      </c>
      <c r="E47" s="68">
        <v>0</v>
      </c>
      <c r="F47" s="68">
        <v>0</v>
      </c>
      <c r="G47" s="68">
        <f t="shared" ref="G47:G48" si="17">F47-B47</f>
        <v>0</v>
      </c>
    </row>
    <row r="48" spans="1:7" ht="30" x14ac:dyDescent="0.25">
      <c r="A48" s="35" t="s">
        <v>49</v>
      </c>
      <c r="B48" s="67">
        <v>35142576.920000002</v>
      </c>
      <c r="C48" s="67">
        <v>3904975.08</v>
      </c>
      <c r="D48" s="68">
        <f t="shared" si="16"/>
        <v>39047552</v>
      </c>
      <c r="E48" s="67">
        <v>35707652.75</v>
      </c>
      <c r="F48" s="67">
        <v>35707652.75</v>
      </c>
      <c r="G48" s="68">
        <f t="shared" si="17"/>
        <v>565075.82999999821</v>
      </c>
    </row>
    <row r="49" spans="1:7" ht="45" x14ac:dyDescent="0.25">
      <c r="A49" s="35" t="s">
        <v>50</v>
      </c>
      <c r="B49" s="67">
        <v>91493071.280000001</v>
      </c>
      <c r="C49" s="67">
        <v>15961876.720000001</v>
      </c>
      <c r="D49" s="68">
        <f t="shared" si="16"/>
        <v>107454948</v>
      </c>
      <c r="E49" s="67">
        <v>80887794.579999998</v>
      </c>
      <c r="F49" s="67">
        <v>80887794.579999998</v>
      </c>
      <c r="G49" s="68">
        <f>F49-B49</f>
        <v>-10605276.700000003</v>
      </c>
    </row>
    <row r="50" spans="1:7" x14ac:dyDescent="0.25">
      <c r="A50" s="35" t="s">
        <v>51</v>
      </c>
      <c r="B50" s="51">
        <v>0</v>
      </c>
      <c r="C50" s="51">
        <v>0</v>
      </c>
      <c r="D50" s="51">
        <v>0</v>
      </c>
      <c r="E50" s="68">
        <v>0</v>
      </c>
      <c r="F50" s="68">
        <v>0</v>
      </c>
      <c r="G50" s="51">
        <f t="shared" ref="G50:G52" si="18">F50-B50</f>
        <v>0</v>
      </c>
    </row>
    <row r="51" spans="1:7" ht="30" x14ac:dyDescent="0.25">
      <c r="A51" s="35" t="s">
        <v>52</v>
      </c>
      <c r="B51" s="51">
        <v>0</v>
      </c>
      <c r="C51" s="51">
        <v>0</v>
      </c>
      <c r="D51" s="51">
        <v>0</v>
      </c>
      <c r="E51" s="68">
        <v>0</v>
      </c>
      <c r="F51" s="68">
        <v>0</v>
      </c>
      <c r="G51" s="51">
        <f t="shared" si="18"/>
        <v>0</v>
      </c>
    </row>
    <row r="52" spans="1:7" ht="30" x14ac:dyDescent="0.25">
      <c r="A52" s="36" t="s">
        <v>53</v>
      </c>
      <c r="B52" s="51">
        <v>0</v>
      </c>
      <c r="C52" s="51">
        <v>0</v>
      </c>
      <c r="D52" s="51">
        <v>0</v>
      </c>
      <c r="E52" s="68">
        <v>0</v>
      </c>
      <c r="F52" s="68">
        <v>0</v>
      </c>
      <c r="G52" s="51">
        <f t="shared" si="18"/>
        <v>0</v>
      </c>
    </row>
    <row r="53" spans="1:7" x14ac:dyDescent="0.25">
      <c r="A53" s="34" t="s">
        <v>54</v>
      </c>
      <c r="B53" s="51">
        <v>0</v>
      </c>
      <c r="C53" s="51">
        <v>0</v>
      </c>
      <c r="D53" s="51">
        <v>0</v>
      </c>
      <c r="E53" s="68">
        <v>0</v>
      </c>
      <c r="F53" s="68">
        <v>0</v>
      </c>
      <c r="G53" s="51">
        <f>F53-B53</f>
        <v>0</v>
      </c>
    </row>
    <row r="54" spans="1:7" x14ac:dyDescent="0.25">
      <c r="A54" s="17" t="s">
        <v>55</v>
      </c>
      <c r="B54" s="51">
        <f t="shared" ref="B54:G54" si="19">SUM(B55:B58)</f>
        <v>0</v>
      </c>
      <c r="C54" s="51">
        <f t="shared" si="19"/>
        <v>0</v>
      </c>
      <c r="D54" s="51">
        <f t="shared" si="19"/>
        <v>0</v>
      </c>
      <c r="E54" s="51">
        <f t="shared" si="19"/>
        <v>0</v>
      </c>
      <c r="F54" s="51">
        <f t="shared" si="19"/>
        <v>0</v>
      </c>
      <c r="G54" s="51">
        <f t="shared" si="19"/>
        <v>0</v>
      </c>
    </row>
    <row r="55" spans="1:7" x14ac:dyDescent="0.25">
      <c r="A55" s="36" t="s">
        <v>56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f>F55-B55</f>
        <v>0</v>
      </c>
    </row>
    <row r="56" spans="1:7" x14ac:dyDescent="0.25">
      <c r="A56" s="35" t="s">
        <v>57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f t="shared" ref="G56:G58" si="20">F56-B56</f>
        <v>0</v>
      </c>
    </row>
    <row r="57" spans="1:7" x14ac:dyDescent="0.25">
      <c r="A57" s="35" t="s">
        <v>58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f t="shared" si="20"/>
        <v>0</v>
      </c>
    </row>
    <row r="58" spans="1:7" x14ac:dyDescent="0.25">
      <c r="A58" s="36" t="s">
        <v>59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f t="shared" si="20"/>
        <v>0</v>
      </c>
    </row>
    <row r="59" spans="1:7" x14ac:dyDescent="0.25">
      <c r="A59" s="17" t="s">
        <v>60</v>
      </c>
      <c r="B59" s="51">
        <f t="shared" ref="B59:G59" si="21">SUM(B60:B61)</f>
        <v>0</v>
      </c>
      <c r="C59" s="51">
        <f t="shared" si="21"/>
        <v>0</v>
      </c>
      <c r="D59" s="51">
        <f t="shared" si="21"/>
        <v>0</v>
      </c>
      <c r="E59" s="51">
        <f t="shared" si="21"/>
        <v>0</v>
      </c>
      <c r="F59" s="51">
        <f t="shared" si="21"/>
        <v>0</v>
      </c>
      <c r="G59" s="51">
        <f t="shared" si="21"/>
        <v>0</v>
      </c>
    </row>
    <row r="60" spans="1:7" ht="30" x14ac:dyDescent="0.25">
      <c r="A60" s="35" t="s">
        <v>61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f>F60-B60</f>
        <v>0</v>
      </c>
    </row>
    <row r="61" spans="1:7" x14ac:dyDescent="0.25">
      <c r="A61" s="35" t="s">
        <v>62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f t="shared" ref="G61:G63" si="22">F61-B61</f>
        <v>0</v>
      </c>
    </row>
    <row r="62" spans="1:7" x14ac:dyDescent="0.25">
      <c r="A62" s="17" t="s">
        <v>63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f t="shared" si="22"/>
        <v>0</v>
      </c>
    </row>
    <row r="63" spans="1:7" x14ac:dyDescent="0.25">
      <c r="A63" s="17" t="s">
        <v>64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f t="shared" si="22"/>
        <v>0</v>
      </c>
    </row>
    <row r="64" spans="1:7" x14ac:dyDescent="0.25">
      <c r="A64" s="12"/>
      <c r="B64" s="65"/>
      <c r="C64" s="65"/>
      <c r="D64" s="65"/>
      <c r="E64" s="65"/>
      <c r="F64" s="65"/>
      <c r="G64" s="65"/>
    </row>
    <row r="65" spans="1:7" x14ac:dyDescent="0.25">
      <c r="A65" s="1" t="s">
        <v>65</v>
      </c>
      <c r="B65" s="66">
        <f t="shared" ref="B65:G65" si="23">B45+B54+B59+B62+B63</f>
        <v>126635648.2</v>
      </c>
      <c r="C65" s="66">
        <f t="shared" si="23"/>
        <v>19866851.800000001</v>
      </c>
      <c r="D65" s="66">
        <f t="shared" si="23"/>
        <v>146502500</v>
      </c>
      <c r="E65" s="66">
        <f t="shared" si="23"/>
        <v>116595447.33</v>
      </c>
      <c r="F65" s="66">
        <f t="shared" si="23"/>
        <v>116595447.33</v>
      </c>
      <c r="G65" s="66">
        <f t="shared" si="23"/>
        <v>-10040200.870000005</v>
      </c>
    </row>
    <row r="66" spans="1:7" x14ac:dyDescent="0.25">
      <c r="A66" s="12"/>
      <c r="B66" s="65"/>
      <c r="C66" s="65"/>
      <c r="D66" s="65"/>
      <c r="E66" s="65"/>
      <c r="F66" s="65"/>
      <c r="G66" s="65"/>
    </row>
    <row r="67" spans="1:7" x14ac:dyDescent="0.25">
      <c r="A67" s="1" t="s">
        <v>66</v>
      </c>
      <c r="B67" s="66">
        <f t="shared" ref="B67:G67" si="24">B68</f>
        <v>0</v>
      </c>
      <c r="C67" s="66">
        <f t="shared" si="24"/>
        <v>0</v>
      </c>
      <c r="D67" s="66">
        <f t="shared" si="24"/>
        <v>0</v>
      </c>
      <c r="E67" s="66">
        <f t="shared" si="24"/>
        <v>0</v>
      </c>
      <c r="F67" s="66">
        <f t="shared" si="24"/>
        <v>0</v>
      </c>
      <c r="G67" s="66">
        <f t="shared" si="24"/>
        <v>0</v>
      </c>
    </row>
    <row r="68" spans="1:7" x14ac:dyDescent="0.25">
      <c r="A68" s="17" t="s">
        <v>67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f>F68-B68</f>
        <v>0</v>
      </c>
    </row>
    <row r="69" spans="1:7" x14ac:dyDescent="0.25">
      <c r="A69" s="12"/>
      <c r="B69" s="65"/>
      <c r="C69" s="65"/>
      <c r="D69" s="65"/>
      <c r="E69" s="65"/>
      <c r="F69" s="65"/>
      <c r="G69" s="65"/>
    </row>
    <row r="70" spans="1:7" x14ac:dyDescent="0.25">
      <c r="A70" s="1" t="s">
        <v>68</v>
      </c>
      <c r="B70" s="66">
        <f t="shared" ref="B70:G70" si="25">B41+B65+B67</f>
        <v>380123913.84000003</v>
      </c>
      <c r="C70" s="66">
        <f t="shared" si="25"/>
        <v>106837419.44999999</v>
      </c>
      <c r="D70" s="66">
        <f t="shared" si="25"/>
        <v>486961333.28999996</v>
      </c>
      <c r="E70" s="66">
        <f t="shared" si="25"/>
        <v>468410350.99000001</v>
      </c>
      <c r="F70" s="66">
        <f t="shared" si="25"/>
        <v>466498832.84999996</v>
      </c>
      <c r="G70" s="66">
        <f t="shared" si="25"/>
        <v>86374919.00999999</v>
      </c>
    </row>
    <row r="71" spans="1:7" x14ac:dyDescent="0.25">
      <c r="A71" s="12"/>
      <c r="B71" s="65"/>
      <c r="C71" s="65"/>
      <c r="D71" s="65"/>
      <c r="E71" s="65"/>
      <c r="F71" s="65"/>
      <c r="G71" s="65"/>
    </row>
    <row r="72" spans="1:7" x14ac:dyDescent="0.25">
      <c r="A72" s="1" t="s">
        <v>69</v>
      </c>
      <c r="B72" s="65"/>
      <c r="C72" s="65"/>
      <c r="D72" s="65"/>
      <c r="E72" s="65"/>
      <c r="F72" s="65"/>
      <c r="G72" s="65"/>
    </row>
    <row r="73" spans="1:7" ht="30" x14ac:dyDescent="0.25">
      <c r="A73" s="26" t="s">
        <v>70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f>F73-B73</f>
        <v>0</v>
      </c>
    </row>
    <row r="74" spans="1:7" ht="30" x14ac:dyDescent="0.25">
      <c r="A74" s="26" t="s">
        <v>71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f>F74-B74</f>
        <v>0</v>
      </c>
    </row>
    <row r="75" spans="1:7" x14ac:dyDescent="0.25">
      <c r="A75" s="4" t="s">
        <v>72</v>
      </c>
      <c r="B75" s="66">
        <f t="shared" ref="B75:G75" si="26">B73+B74</f>
        <v>0</v>
      </c>
      <c r="C75" s="66">
        <f t="shared" si="26"/>
        <v>0</v>
      </c>
      <c r="D75" s="66">
        <f t="shared" si="26"/>
        <v>0</v>
      </c>
      <c r="E75" s="66">
        <f t="shared" si="26"/>
        <v>0</v>
      </c>
      <c r="F75" s="66">
        <f t="shared" si="26"/>
        <v>0</v>
      </c>
      <c r="G75" s="66">
        <f t="shared" si="26"/>
        <v>0</v>
      </c>
    </row>
    <row r="76" spans="1:7" x14ac:dyDescent="0.25">
      <c r="A76" s="15"/>
      <c r="B76" s="37"/>
      <c r="C76" s="37"/>
      <c r="D76" s="37"/>
      <c r="E76" s="37"/>
      <c r="F76" s="37"/>
      <c r="G76" s="37"/>
    </row>
  </sheetData>
  <mergeCells count="5">
    <mergeCell ref="A6:A7"/>
    <mergeCell ref="B6:F6"/>
    <mergeCell ref="G6:G7"/>
    <mergeCell ref="A1:G1"/>
    <mergeCell ref="A4:G4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16 B40:F45 B60:F75 G60:G76 G55:G58 G38:G45 B54:F58 G50:G53 D16 B35:B39 D35:D39 B50:D53" unlockedFormula="1"/>
    <ignoredError sqref="B28 B59:F59 D28" formulaRange="1" unlockedFormula="1"/>
    <ignoredError sqref="G59 G54 G16 G28 G35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2" t="s">
        <v>73</v>
      </c>
      <c r="B1" s="82"/>
      <c r="C1" s="82"/>
      <c r="D1" s="82"/>
      <c r="E1" s="82"/>
      <c r="F1" s="82"/>
      <c r="G1" s="8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74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75</v>
      </c>
      <c r="B5" s="58"/>
      <c r="C5" s="58"/>
      <c r="D5" s="58"/>
      <c r="E5" s="58"/>
      <c r="F5" s="58"/>
      <c r="G5" s="59"/>
    </row>
    <row r="6" spans="1:7" x14ac:dyDescent="0.25">
      <c r="A6" s="80" t="s">
        <v>76</v>
      </c>
      <c r="B6" s="8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29" t="s">
        <v>77</v>
      </c>
      <c r="C7" s="81"/>
      <c r="D7" s="81"/>
      <c r="E7" s="81"/>
      <c r="F7" s="81"/>
      <c r="G7" s="81"/>
    </row>
    <row r="8" spans="1:7" ht="30" x14ac:dyDescent="0.25">
      <c r="A8" s="30" t="s">
        <v>78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13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17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80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81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82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37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38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83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84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85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87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63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64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67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69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90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71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92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75</v>
      </c>
      <c r="B5" s="44"/>
      <c r="C5" s="44"/>
      <c r="D5" s="44"/>
      <c r="E5" s="44"/>
      <c r="F5" s="44"/>
      <c r="G5" s="45"/>
    </row>
    <row r="6" spans="1:7" x14ac:dyDescent="0.25">
      <c r="A6" s="84" t="s">
        <v>94</v>
      </c>
      <c r="B6" s="8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9" t="s">
        <v>77</v>
      </c>
      <c r="C7" s="81"/>
      <c r="D7" s="81"/>
      <c r="E7" s="81"/>
      <c r="F7" s="81"/>
      <c r="G7" s="81"/>
    </row>
    <row r="8" spans="1:7" x14ac:dyDescent="0.25">
      <c r="A8" s="6" t="s">
        <v>95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96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97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98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99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100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101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102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103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104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2"/>
      <c r="C18" s="12"/>
      <c r="D18" s="12"/>
      <c r="E18" s="12"/>
      <c r="F18" s="12"/>
      <c r="G18" s="12"/>
    </row>
    <row r="19" spans="1:7" x14ac:dyDescent="0.25">
      <c r="A19" s="1" t="s">
        <v>105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96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97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98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99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100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101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102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106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104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107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108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109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7" t="s">
        <v>76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f>+F5+1</f>
        <v>2022</v>
      </c>
    </row>
    <row r="6" spans="1:7" ht="32.25" x14ac:dyDescent="0.25">
      <c r="A6" s="88"/>
      <c r="B6" s="90"/>
      <c r="C6" s="90"/>
      <c r="D6" s="90"/>
      <c r="E6" s="90"/>
      <c r="F6" s="90"/>
      <c r="G6" s="9" t="s">
        <v>110</v>
      </c>
    </row>
    <row r="7" spans="1:7" x14ac:dyDescent="0.25">
      <c r="A7" s="21" t="s">
        <v>78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111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112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113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114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116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117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118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119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120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121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122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84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123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124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126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127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67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128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69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90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129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130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6" t="s">
        <v>131</v>
      </c>
      <c r="B39" s="86"/>
      <c r="C39" s="86"/>
      <c r="D39" s="86"/>
      <c r="E39" s="86"/>
      <c r="F39" s="86"/>
      <c r="G39" s="86"/>
    </row>
    <row r="40" spans="1:7" x14ac:dyDescent="0.25">
      <c r="A40" s="86" t="s">
        <v>132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133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134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1" t="s">
        <v>94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9" t="s">
        <v>135</v>
      </c>
    </row>
    <row r="7" spans="1:7" x14ac:dyDescent="0.25">
      <c r="A7" s="6" t="s">
        <v>95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96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97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98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99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100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101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102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103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104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105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96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97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98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99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100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101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102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106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104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136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6" t="s">
        <v>131</v>
      </c>
      <c r="B32" s="86"/>
      <c r="C32" s="86"/>
      <c r="D32" s="86"/>
      <c r="E32" s="86"/>
      <c r="F32" s="86"/>
      <c r="G32" s="86"/>
    </row>
    <row r="33" spans="1:7" x14ac:dyDescent="0.25">
      <c r="A33" s="86" t="s">
        <v>132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3" t="s">
        <v>137</v>
      </c>
      <c r="B1" s="93"/>
      <c r="C1" s="93"/>
      <c r="D1" s="93"/>
      <c r="E1" s="93"/>
      <c r="F1" s="93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138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139</v>
      </c>
      <c r="C4" s="50" t="s">
        <v>140</v>
      </c>
      <c r="D4" s="50" t="s">
        <v>141</v>
      </c>
      <c r="E4" s="50" t="s">
        <v>142</v>
      </c>
      <c r="F4" s="50" t="s">
        <v>143</v>
      </c>
    </row>
    <row r="5" spans="1:6" ht="12.75" customHeight="1" x14ac:dyDescent="0.25">
      <c r="A5" s="4" t="s">
        <v>144</v>
      </c>
      <c r="B5" s="14"/>
      <c r="C5" s="14"/>
      <c r="D5" s="14"/>
      <c r="E5" s="14"/>
      <c r="F5" s="14"/>
    </row>
    <row r="6" spans="1:6" ht="30" x14ac:dyDescent="0.25">
      <c r="A6" s="18" t="s">
        <v>145</v>
      </c>
      <c r="B6" s="19"/>
      <c r="C6" s="19"/>
      <c r="D6" s="19"/>
      <c r="E6" s="19"/>
      <c r="F6" s="19"/>
    </row>
    <row r="7" spans="1:6" ht="15" x14ac:dyDescent="0.25">
      <c r="A7" s="18" t="s">
        <v>146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147</v>
      </c>
      <c r="B9" s="12"/>
      <c r="C9" s="12"/>
      <c r="D9" s="12"/>
      <c r="E9" s="12"/>
      <c r="F9" s="12"/>
    </row>
    <row r="10" spans="1:6" ht="15" x14ac:dyDescent="0.25">
      <c r="A10" s="18" t="s">
        <v>148</v>
      </c>
      <c r="B10" s="19"/>
      <c r="C10" s="19"/>
      <c r="D10" s="19"/>
      <c r="E10" s="19"/>
      <c r="F10" s="19"/>
    </row>
    <row r="11" spans="1:6" ht="15" x14ac:dyDescent="0.25">
      <c r="A11" s="35" t="s">
        <v>149</v>
      </c>
      <c r="B11" s="19"/>
      <c r="C11" s="19"/>
      <c r="D11" s="19"/>
      <c r="E11" s="19"/>
      <c r="F11" s="19"/>
    </row>
    <row r="12" spans="1:6" ht="15" x14ac:dyDescent="0.25">
      <c r="A12" s="35" t="s">
        <v>150</v>
      </c>
      <c r="B12" s="19"/>
      <c r="C12" s="19"/>
      <c r="D12" s="19"/>
      <c r="E12" s="19"/>
      <c r="F12" s="19"/>
    </row>
    <row r="13" spans="1:6" ht="15" x14ac:dyDescent="0.25">
      <c r="A13" s="35" t="s">
        <v>151</v>
      </c>
      <c r="B13" s="19"/>
      <c r="C13" s="19"/>
      <c r="D13" s="19"/>
      <c r="E13" s="19"/>
      <c r="F13" s="19"/>
    </row>
    <row r="14" spans="1:6" ht="15" x14ac:dyDescent="0.25">
      <c r="A14" s="18" t="s">
        <v>152</v>
      </c>
      <c r="B14" s="19"/>
      <c r="C14" s="19"/>
      <c r="D14" s="19"/>
      <c r="E14" s="19"/>
      <c r="F14" s="19"/>
    </row>
    <row r="15" spans="1:6" ht="15" x14ac:dyDescent="0.25">
      <c r="A15" s="35" t="s">
        <v>149</v>
      </c>
      <c r="B15" s="19"/>
      <c r="C15" s="19"/>
      <c r="D15" s="19"/>
      <c r="E15" s="19"/>
      <c r="F15" s="19"/>
    </row>
    <row r="16" spans="1:6" ht="15" x14ac:dyDescent="0.25">
      <c r="A16" s="35" t="s">
        <v>150</v>
      </c>
      <c r="B16" s="19"/>
      <c r="C16" s="19"/>
      <c r="D16" s="19"/>
      <c r="E16" s="19"/>
      <c r="F16" s="19"/>
    </row>
    <row r="17" spans="1:6" ht="15" x14ac:dyDescent="0.25">
      <c r="A17" s="35" t="s">
        <v>151</v>
      </c>
      <c r="B17" s="19"/>
      <c r="C17" s="19"/>
      <c r="D17" s="19"/>
      <c r="E17" s="19"/>
      <c r="F17" s="19"/>
    </row>
    <row r="18" spans="1:6" ht="15" x14ac:dyDescent="0.25">
      <c r="A18" s="18" t="s">
        <v>153</v>
      </c>
      <c r="B18" s="51"/>
      <c r="C18" s="19"/>
      <c r="D18" s="19"/>
      <c r="E18" s="19"/>
      <c r="F18" s="19"/>
    </row>
    <row r="19" spans="1:6" ht="15" x14ac:dyDescent="0.25">
      <c r="A19" s="18" t="s">
        <v>154</v>
      </c>
      <c r="B19" s="19"/>
      <c r="C19" s="19"/>
      <c r="D19" s="19"/>
      <c r="E19" s="19"/>
      <c r="F19" s="19"/>
    </row>
    <row r="20" spans="1:6" ht="30" x14ac:dyDescent="0.25">
      <c r="A20" s="18" t="s">
        <v>155</v>
      </c>
      <c r="B20" s="52"/>
      <c r="C20" s="52"/>
      <c r="D20" s="52"/>
      <c r="E20" s="52"/>
      <c r="F20" s="52"/>
    </row>
    <row r="21" spans="1:6" ht="30" x14ac:dyDescent="0.25">
      <c r="A21" s="18" t="s">
        <v>156</v>
      </c>
      <c r="B21" s="52"/>
      <c r="C21" s="52"/>
      <c r="D21" s="52"/>
      <c r="E21" s="52"/>
      <c r="F21" s="52"/>
    </row>
    <row r="22" spans="1:6" ht="30" x14ac:dyDescent="0.25">
      <c r="A22" s="18" t="s">
        <v>157</v>
      </c>
      <c r="B22" s="52"/>
      <c r="C22" s="52"/>
      <c r="D22" s="52"/>
      <c r="E22" s="52"/>
      <c r="F22" s="52"/>
    </row>
    <row r="23" spans="1:6" ht="15" x14ac:dyDescent="0.25">
      <c r="A23" s="18" t="s">
        <v>158</v>
      </c>
      <c r="B23" s="52"/>
      <c r="C23" s="52"/>
      <c r="D23" s="52"/>
      <c r="E23" s="52"/>
      <c r="F23" s="52"/>
    </row>
    <row r="24" spans="1:6" ht="15" x14ac:dyDescent="0.25">
      <c r="A24" s="18" t="s">
        <v>159</v>
      </c>
      <c r="B24" s="53"/>
      <c r="C24" s="19"/>
      <c r="D24" s="19"/>
      <c r="E24" s="19"/>
      <c r="F24" s="19"/>
    </row>
    <row r="25" spans="1:6" ht="15" x14ac:dyDescent="0.25">
      <c r="A25" s="18" t="s">
        <v>160</v>
      </c>
      <c r="B25" s="53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161</v>
      </c>
      <c r="B27" s="12"/>
      <c r="C27" s="12"/>
      <c r="D27" s="12"/>
      <c r="E27" s="12"/>
      <c r="F27" s="12"/>
    </row>
    <row r="28" spans="1:6" ht="15" x14ac:dyDescent="0.25">
      <c r="A28" s="18" t="s">
        <v>162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163</v>
      </c>
      <c r="B30" s="12"/>
      <c r="C30" s="12"/>
      <c r="D30" s="12"/>
      <c r="E30" s="12"/>
      <c r="F30" s="12"/>
    </row>
    <row r="31" spans="1:6" ht="15" x14ac:dyDescent="0.25">
      <c r="A31" s="18" t="s">
        <v>148</v>
      </c>
      <c r="B31" s="19"/>
      <c r="C31" s="19"/>
      <c r="D31" s="19"/>
      <c r="E31" s="19"/>
      <c r="F31" s="19"/>
    </row>
    <row r="32" spans="1:6" ht="15" x14ac:dyDescent="0.25">
      <c r="A32" s="18" t="s">
        <v>152</v>
      </c>
      <c r="B32" s="19"/>
      <c r="C32" s="19"/>
      <c r="D32" s="19"/>
      <c r="E32" s="19"/>
      <c r="F32" s="19"/>
    </row>
    <row r="33" spans="1:6" ht="15" x14ac:dyDescent="0.25">
      <c r="A33" s="18" t="s">
        <v>164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165</v>
      </c>
      <c r="B35" s="12"/>
      <c r="C35" s="12"/>
      <c r="D35" s="12"/>
      <c r="E35" s="12"/>
      <c r="F35" s="12"/>
    </row>
    <row r="36" spans="1:6" ht="15" x14ac:dyDescent="0.25">
      <c r="A36" s="18" t="s">
        <v>166</v>
      </c>
      <c r="B36" s="19"/>
      <c r="C36" s="19"/>
      <c r="D36" s="19"/>
      <c r="E36" s="19"/>
      <c r="F36" s="19"/>
    </row>
    <row r="37" spans="1:6" ht="15" x14ac:dyDescent="0.25">
      <c r="A37" s="18" t="s">
        <v>167</v>
      </c>
      <c r="B37" s="19"/>
      <c r="C37" s="19"/>
      <c r="D37" s="19"/>
      <c r="E37" s="19"/>
      <c r="F37" s="19"/>
    </row>
    <row r="38" spans="1:6" ht="15" x14ac:dyDescent="0.25">
      <c r="A38" s="18" t="s">
        <v>168</v>
      </c>
      <c r="B38" s="53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169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170</v>
      </c>
      <c r="B42" s="12"/>
      <c r="C42" s="12"/>
      <c r="D42" s="12"/>
      <c r="E42" s="12"/>
      <c r="F42" s="12"/>
    </row>
    <row r="43" spans="1:6" ht="15" x14ac:dyDescent="0.25">
      <c r="A43" s="18" t="s">
        <v>171</v>
      </c>
      <c r="B43" s="19"/>
      <c r="C43" s="19"/>
      <c r="D43" s="19"/>
      <c r="E43" s="19"/>
      <c r="F43" s="19"/>
    </row>
    <row r="44" spans="1:6" ht="15" x14ac:dyDescent="0.25">
      <c r="A44" s="18" t="s">
        <v>172</v>
      </c>
      <c r="B44" s="19"/>
      <c r="C44" s="19"/>
      <c r="D44" s="19"/>
      <c r="E44" s="19"/>
      <c r="F44" s="19"/>
    </row>
    <row r="45" spans="1:6" ht="15" x14ac:dyDescent="0.25">
      <c r="A45" s="18" t="s">
        <v>173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174</v>
      </c>
      <c r="B47" s="12"/>
      <c r="C47" s="12"/>
      <c r="D47" s="12"/>
      <c r="E47" s="12"/>
      <c r="F47" s="12"/>
    </row>
    <row r="48" spans="1:6" ht="15" x14ac:dyDescent="0.25">
      <c r="A48" s="18" t="s">
        <v>172</v>
      </c>
      <c r="B48" s="52"/>
      <c r="C48" s="52"/>
      <c r="D48" s="52"/>
      <c r="E48" s="52"/>
      <c r="F48" s="52"/>
    </row>
    <row r="49" spans="1:6" ht="15" x14ac:dyDescent="0.25">
      <c r="A49" s="18" t="s">
        <v>173</v>
      </c>
      <c r="B49" s="52"/>
      <c r="C49" s="52"/>
      <c r="D49" s="52"/>
      <c r="E49" s="52"/>
      <c r="F49" s="52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175</v>
      </c>
      <c r="B51" s="12"/>
      <c r="C51" s="12"/>
      <c r="D51" s="12"/>
      <c r="E51" s="12"/>
      <c r="F51" s="12"/>
    </row>
    <row r="52" spans="1:6" ht="15" x14ac:dyDescent="0.25">
      <c r="A52" s="18" t="s">
        <v>172</v>
      </c>
      <c r="B52" s="19"/>
      <c r="C52" s="19"/>
      <c r="D52" s="19"/>
      <c r="E52" s="19"/>
      <c r="F52" s="19"/>
    </row>
    <row r="53" spans="1:6" ht="15" x14ac:dyDescent="0.25">
      <c r="A53" s="18" t="s">
        <v>173</v>
      </c>
      <c r="B53" s="19"/>
      <c r="C53" s="19"/>
      <c r="D53" s="19"/>
      <c r="E53" s="19"/>
      <c r="F53" s="19"/>
    </row>
    <row r="54" spans="1:6" ht="15" x14ac:dyDescent="0.25">
      <c r="A54" s="18" t="s">
        <v>176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177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172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173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178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179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180</v>
      </c>
      <c r="B62" s="53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181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182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183</v>
      </c>
      <c r="B66" s="19"/>
      <c r="C66" s="19"/>
      <c r="D66" s="19"/>
      <c r="E66" s="19"/>
      <c r="F66" s="19"/>
    </row>
    <row r="67" spans="1:6" ht="20.100000000000001" customHeight="1" x14ac:dyDescent="0.25">
      <c r="A67" s="49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6aa8a68a-ab09-4ac8-a697-fdce915bc567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2024-10-15T19:25:19Z</cp:lastPrinted>
  <dcterms:created xsi:type="dcterms:W3CDTF">2023-03-16T22:14:51Z</dcterms:created>
  <dcterms:modified xsi:type="dcterms:W3CDTF">2024-10-15T19:25:24Z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