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9" l="1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D60" i="9"/>
  <c r="G60" i="9" s="1"/>
  <c r="D59" i="9"/>
  <c r="G59" i="9" s="1"/>
  <c r="G58" i="9"/>
  <c r="D58" i="9"/>
  <c r="D57" i="9"/>
  <c r="G57" i="9" s="1"/>
  <c r="D56" i="9"/>
  <c r="G56" i="9" s="1"/>
  <c r="D55" i="9"/>
  <c r="G55" i="9" s="1"/>
  <c r="G54" i="9"/>
  <c r="D54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G30" i="9"/>
  <c r="D30" i="9"/>
  <c r="D29" i="9"/>
  <c r="G29" i="9" s="1"/>
  <c r="D28" i="9"/>
  <c r="G28" i="9" s="1"/>
  <c r="G26" i="9"/>
  <c r="D26" i="9"/>
  <c r="D25" i="9"/>
  <c r="G25" i="9" s="1"/>
  <c r="D24" i="9"/>
  <c r="G24" i="9" s="1"/>
  <c r="D23" i="9"/>
  <c r="G23" i="9" s="1"/>
  <c r="G22" i="9"/>
  <c r="D22" i="9"/>
  <c r="D21" i="9"/>
  <c r="G21" i="9" s="1"/>
  <c r="D20" i="9"/>
  <c r="G20" i="9" s="1"/>
  <c r="D18" i="9"/>
  <c r="G18" i="9" s="1"/>
  <c r="D17" i="9"/>
  <c r="G17" i="9" s="1"/>
  <c r="G16" i="9"/>
  <c r="D16" i="9"/>
  <c r="D15" i="9"/>
  <c r="G15" i="9" s="1"/>
  <c r="D14" i="9"/>
  <c r="G14" i="9" s="1"/>
  <c r="D13" i="9"/>
  <c r="G13" i="9" s="1"/>
  <c r="G12" i="9"/>
  <c r="D12" i="9"/>
  <c r="D11" i="9"/>
  <c r="G11" i="9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43" i="9" l="1"/>
  <c r="C77" i="9" s="1"/>
  <c r="B43" i="9"/>
  <c r="D9" i="9"/>
  <c r="E9" i="9"/>
  <c r="G9" i="9"/>
  <c r="B9" i="9"/>
  <c r="D43" i="9"/>
  <c r="D77" i="9" s="1"/>
  <c r="E43" i="9"/>
  <c r="G43" i="9"/>
  <c r="F43" i="9"/>
  <c r="F9" i="9"/>
  <c r="G77" i="9" l="1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<sst xmlns="http://schemas.openxmlformats.org/spreadsheetml/2006/main" count="259" uniqueCount="172">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</sst>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5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62" zoomScaleNormal="94" workbookViewId="0">
      <selection activeCell="B6" sqref="B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79" t="s">
        <v>170</v>
      </c>
      <c r="B2" s="80"/>
      <c r="C2" s="80"/>
      <c r="D2" s="80"/>
      <c r="E2" s="80"/>
      <c r="F2" s="80"/>
      <c r="G2" s="81"/>
    </row>
    <row r="3" spans="1:7" x14ac:dyDescent="0.25">
      <c r="A3" s="43" t="s">
        <v>21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76" t="s">
        <v>171</v>
      </c>
      <c r="B5" s="77"/>
      <c r="C5" s="77"/>
      <c r="D5" s="77"/>
      <c r="E5" s="77"/>
      <c r="F5" s="77"/>
      <c r="G5" s="78"/>
    </row>
    <row r="6" spans="1:7" ht="41.45" customHeight="1" x14ac:dyDescent="0.25">
      <c r="A6" s="46" t="s">
        <v>0</v>
      </c>
      <c r="B6" s="47"/>
      <c r="C6" s="47"/>
      <c r="D6" s="47"/>
      <c r="E6" s="47"/>
      <c r="F6" s="47"/>
      <c r="G6" s="48"/>
    </row>
    <row r="7" spans="1:7" ht="15.75" customHeight="1" x14ac:dyDescent="0.25">
      <c r="A7" s="67" t="s">
        <v>1</v>
      </c>
      <c r="B7" s="69" t="s">
        <v>16</v>
      </c>
      <c r="C7" s="70"/>
      <c r="D7" s="70"/>
      <c r="E7" s="70"/>
      <c r="F7" s="71"/>
      <c r="G7" s="72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73"/>
    </row>
    <row r="9" spans="1:7" ht="16.5" customHeight="1" x14ac:dyDescent="0.25">
      <c r="A9" s="7" t="s">
        <v>25</v>
      </c>
      <c r="B9" s="8">
        <f>SUM(B10,B19,B27,B37)</f>
        <v>243738716.98999998</v>
      </c>
      <c r="C9" s="8">
        <f t="shared" ref="C9:G9" si="0">SUM(C10,C19,C27,C37)</f>
        <v>203228989.53000003</v>
      </c>
      <c r="D9" s="8">
        <f t="shared" si="0"/>
        <v>446967706.51999998</v>
      </c>
      <c r="E9" s="8">
        <f t="shared" si="0"/>
        <v>251113583.85999995</v>
      </c>
      <c r="F9" s="8">
        <f t="shared" si="0"/>
        <v>241928600.12000003</v>
      </c>
      <c r="G9" s="8">
        <f t="shared" si="0"/>
        <v>195854122.65999997</v>
      </c>
    </row>
    <row r="10" spans="1:7" ht="15" customHeight="1" x14ac:dyDescent="0.25">
      <c r="A10" s="21" t="s">
        <v>26</v>
      </c>
      <c r="B10" s="16">
        <f>SUM(B11:B18)</f>
        <v>174261616.41999999</v>
      </c>
      <c r="C10" s="16">
        <f t="shared" ref="C10:G10" si="1">SUM(C11:C18)</f>
        <v>50290400.680000007</v>
      </c>
      <c r="D10" s="16">
        <f t="shared" si="1"/>
        <v>224552017.09999999</v>
      </c>
      <c r="E10" s="16">
        <f t="shared" si="1"/>
        <v>144876453.46999997</v>
      </c>
      <c r="F10" s="16">
        <f t="shared" si="1"/>
        <v>139870712.04000002</v>
      </c>
      <c r="G10" s="16">
        <f t="shared" si="1"/>
        <v>79675563.62999998</v>
      </c>
    </row>
    <row r="11" spans="1:7" x14ac:dyDescent="0.25">
      <c r="A11" s="38" t="s">
        <v>27</v>
      </c>
      <c r="B11" s="65">
        <v>10394531.050000001</v>
      </c>
      <c r="C11" s="65">
        <v>1662756.9</v>
      </c>
      <c r="D11" s="66">
        <f>B11+C11</f>
        <v>12057287.950000001</v>
      </c>
      <c r="E11" s="65">
        <v>10716951.380000001</v>
      </c>
      <c r="F11" s="65">
        <v>10711128.18</v>
      </c>
      <c r="G11" s="66">
        <f>D11-E11</f>
        <v>1340336.5700000003</v>
      </c>
    </row>
    <row r="12" spans="1:7" x14ac:dyDescent="0.25">
      <c r="A12" s="38" t="s">
        <v>28</v>
      </c>
      <c r="B12" s="65">
        <v>8540716.1699999999</v>
      </c>
      <c r="C12" s="65">
        <v>209669</v>
      </c>
      <c r="D12" s="66">
        <f t="shared" ref="D12:D18" si="2">B12+C12</f>
        <v>8750385.1699999999</v>
      </c>
      <c r="E12" s="65">
        <v>7275481.5</v>
      </c>
      <c r="F12" s="65">
        <v>7240693.5</v>
      </c>
      <c r="G12" s="66">
        <f t="shared" ref="G12:G18" si="3">D12-E12</f>
        <v>1474903.67</v>
      </c>
    </row>
    <row r="13" spans="1:7" x14ac:dyDescent="0.25">
      <c r="A13" s="38" t="s">
        <v>29</v>
      </c>
      <c r="B13" s="65">
        <v>134812844.28</v>
      </c>
      <c r="C13" s="65">
        <v>28756577.440000001</v>
      </c>
      <c r="D13" s="66">
        <f t="shared" si="2"/>
        <v>163569421.72</v>
      </c>
      <c r="E13" s="65">
        <v>97969258.870000005</v>
      </c>
      <c r="F13" s="65">
        <v>93060745.879999995</v>
      </c>
      <c r="G13" s="66">
        <f t="shared" si="3"/>
        <v>65600162.849999994</v>
      </c>
    </row>
    <row r="14" spans="1:7" x14ac:dyDescent="0.25">
      <c r="A14" s="38" t="s">
        <v>30</v>
      </c>
      <c r="B14" s="66">
        <v>0</v>
      </c>
      <c r="C14" s="66">
        <v>0</v>
      </c>
      <c r="D14" s="66">
        <f t="shared" si="2"/>
        <v>0</v>
      </c>
      <c r="E14" s="66">
        <v>0</v>
      </c>
      <c r="F14" s="66">
        <v>0</v>
      </c>
      <c r="G14" s="66">
        <f t="shared" si="3"/>
        <v>0</v>
      </c>
    </row>
    <row r="15" spans="1:7" x14ac:dyDescent="0.25">
      <c r="A15" s="38" t="s">
        <v>31</v>
      </c>
      <c r="B15" s="65">
        <v>17287727.780000001</v>
      </c>
      <c r="C15" s="65">
        <v>6680796.5</v>
      </c>
      <c r="D15" s="66">
        <f t="shared" si="2"/>
        <v>23968524.280000001</v>
      </c>
      <c r="E15" s="65">
        <v>20587986.98</v>
      </c>
      <c r="F15" s="65">
        <v>20509373.359999999</v>
      </c>
      <c r="G15" s="66">
        <f t="shared" si="3"/>
        <v>3380537.3000000007</v>
      </c>
    </row>
    <row r="16" spans="1:7" x14ac:dyDescent="0.25">
      <c r="A16" s="38" t="s">
        <v>32</v>
      </c>
      <c r="B16" s="66">
        <v>0</v>
      </c>
      <c r="C16" s="66">
        <v>0</v>
      </c>
      <c r="D16" s="66">
        <f t="shared" si="2"/>
        <v>0</v>
      </c>
      <c r="E16" s="66">
        <v>0</v>
      </c>
      <c r="F16" s="66">
        <v>0</v>
      </c>
      <c r="G16" s="66">
        <f t="shared" si="3"/>
        <v>0</v>
      </c>
    </row>
    <row r="17" spans="1:7" x14ac:dyDescent="0.25">
      <c r="A17" s="38" t="s">
        <v>33</v>
      </c>
      <c r="B17" s="65">
        <v>1100000</v>
      </c>
      <c r="C17" s="65">
        <v>11229647.84</v>
      </c>
      <c r="D17" s="66">
        <f t="shared" si="2"/>
        <v>12329647.84</v>
      </c>
      <c r="E17" s="65">
        <v>4806700.76</v>
      </c>
      <c r="F17" s="65">
        <v>4844892.76</v>
      </c>
      <c r="G17" s="66">
        <f t="shared" si="3"/>
        <v>7522947.0800000001</v>
      </c>
    </row>
    <row r="18" spans="1:7" x14ac:dyDescent="0.25">
      <c r="A18" s="38" t="s">
        <v>34</v>
      </c>
      <c r="B18" s="65">
        <v>2125797.14</v>
      </c>
      <c r="C18" s="65">
        <v>1750953</v>
      </c>
      <c r="D18" s="66">
        <f t="shared" si="2"/>
        <v>3876750.14</v>
      </c>
      <c r="E18" s="65">
        <v>3520073.98</v>
      </c>
      <c r="F18" s="65">
        <v>3503878.36</v>
      </c>
      <c r="G18" s="66">
        <f t="shared" si="3"/>
        <v>356676.16000000015</v>
      </c>
    </row>
    <row r="19" spans="1:7" x14ac:dyDescent="0.25">
      <c r="A19" s="21" t="s">
        <v>35</v>
      </c>
      <c r="B19" s="16">
        <f>SUM(B20:B26)</f>
        <v>43869621.230000004</v>
      </c>
      <c r="C19" s="16">
        <f t="shared" ref="C19:G19" si="4">SUM(C20:C26)</f>
        <v>30927651.810000002</v>
      </c>
      <c r="D19" s="16">
        <f t="shared" si="4"/>
        <v>74797273.040000007</v>
      </c>
      <c r="E19" s="16">
        <f t="shared" si="4"/>
        <v>56035523.909999996</v>
      </c>
      <c r="F19" s="16">
        <f t="shared" si="4"/>
        <v>55252235.18</v>
      </c>
      <c r="G19" s="16">
        <f t="shared" si="4"/>
        <v>18761749.129999999</v>
      </c>
    </row>
    <row r="20" spans="1:7" x14ac:dyDescent="0.25">
      <c r="A20" s="38" t="s">
        <v>36</v>
      </c>
      <c r="B20" s="65">
        <v>2993905.5</v>
      </c>
      <c r="C20" s="65">
        <v>667294.56999999995</v>
      </c>
      <c r="D20" s="66">
        <f t="shared" ref="D20:D26" si="5">B20+C20</f>
        <v>3661200.07</v>
      </c>
      <c r="E20" s="65">
        <v>2759514.31</v>
      </c>
      <c r="F20" s="65">
        <v>2753439.31</v>
      </c>
      <c r="G20" s="66">
        <f t="shared" ref="G20:G26" si="6">D20-E20</f>
        <v>901685.75999999978</v>
      </c>
    </row>
    <row r="21" spans="1:7" x14ac:dyDescent="0.25">
      <c r="A21" s="38" t="s">
        <v>37</v>
      </c>
      <c r="B21" s="65">
        <v>23550155.32</v>
      </c>
      <c r="C21" s="65">
        <v>18748525.75</v>
      </c>
      <c r="D21" s="66">
        <f t="shared" si="5"/>
        <v>42298681.07</v>
      </c>
      <c r="E21" s="65">
        <v>31602647.559999999</v>
      </c>
      <c r="F21" s="65">
        <v>31528726.399999999</v>
      </c>
      <c r="G21" s="66">
        <f t="shared" si="6"/>
        <v>10696033.510000002</v>
      </c>
    </row>
    <row r="22" spans="1:7" x14ac:dyDescent="0.25">
      <c r="A22" s="38" t="s">
        <v>38</v>
      </c>
      <c r="B22" s="66">
        <v>0</v>
      </c>
      <c r="C22" s="66">
        <v>0</v>
      </c>
      <c r="D22" s="66">
        <f t="shared" si="5"/>
        <v>0</v>
      </c>
      <c r="E22" s="66">
        <v>0</v>
      </c>
      <c r="F22" s="66">
        <v>0</v>
      </c>
      <c r="G22" s="66">
        <f t="shared" si="6"/>
        <v>0</v>
      </c>
    </row>
    <row r="23" spans="1:7" x14ac:dyDescent="0.25">
      <c r="A23" s="38" t="s">
        <v>39</v>
      </c>
      <c r="B23" s="65">
        <v>4873629.4800000004</v>
      </c>
      <c r="C23" s="65">
        <v>1547140</v>
      </c>
      <c r="D23" s="66">
        <f t="shared" si="5"/>
        <v>6420769.4800000004</v>
      </c>
      <c r="E23" s="65">
        <v>5364392.45</v>
      </c>
      <c r="F23" s="65">
        <v>5320245.17</v>
      </c>
      <c r="G23" s="66">
        <f t="shared" si="6"/>
        <v>1056377.0300000003</v>
      </c>
    </row>
    <row r="24" spans="1:7" x14ac:dyDescent="0.25">
      <c r="A24" s="38" t="s">
        <v>40</v>
      </c>
      <c r="B24" s="65">
        <v>2999543.27</v>
      </c>
      <c r="C24" s="65">
        <v>225038</v>
      </c>
      <c r="D24" s="66">
        <f t="shared" si="5"/>
        <v>3224581.27</v>
      </c>
      <c r="E24" s="65">
        <v>2383426.11</v>
      </c>
      <c r="F24" s="65">
        <v>2383426.11</v>
      </c>
      <c r="G24" s="66">
        <f t="shared" si="6"/>
        <v>841155.16000000015</v>
      </c>
    </row>
    <row r="25" spans="1:7" x14ac:dyDescent="0.25">
      <c r="A25" s="38" t="s">
        <v>41</v>
      </c>
      <c r="B25" s="66">
        <v>0</v>
      </c>
      <c r="C25" s="66">
        <v>0</v>
      </c>
      <c r="D25" s="66">
        <f t="shared" si="5"/>
        <v>0</v>
      </c>
      <c r="E25" s="66">
        <v>0</v>
      </c>
      <c r="F25" s="66">
        <v>0</v>
      </c>
      <c r="G25" s="66">
        <f t="shared" si="6"/>
        <v>0</v>
      </c>
    </row>
    <row r="26" spans="1:7" x14ac:dyDescent="0.25">
      <c r="A26" s="38" t="s">
        <v>42</v>
      </c>
      <c r="B26" s="65">
        <v>9452387.6600000001</v>
      </c>
      <c r="C26" s="65">
        <v>9739653.4900000002</v>
      </c>
      <c r="D26" s="66">
        <f t="shared" si="5"/>
        <v>19192041.149999999</v>
      </c>
      <c r="E26" s="65">
        <v>13925543.48</v>
      </c>
      <c r="F26" s="65">
        <v>13266398.189999999</v>
      </c>
      <c r="G26" s="66">
        <f t="shared" si="6"/>
        <v>5266497.6699999981</v>
      </c>
    </row>
    <row r="27" spans="1:7" x14ac:dyDescent="0.25">
      <c r="A27" s="21" t="s">
        <v>43</v>
      </c>
      <c r="B27" s="16">
        <f>SUM(B28:B36)</f>
        <v>25607479.34</v>
      </c>
      <c r="C27" s="16">
        <f t="shared" ref="C27:G27" si="7">SUM(C28:C36)</f>
        <v>122010937.04000001</v>
      </c>
      <c r="D27" s="16">
        <f t="shared" si="7"/>
        <v>147618416.38</v>
      </c>
      <c r="E27" s="16">
        <f t="shared" si="7"/>
        <v>50201606.479999997</v>
      </c>
      <c r="F27" s="16">
        <f t="shared" si="7"/>
        <v>46805652.899999999</v>
      </c>
      <c r="G27" s="16">
        <f t="shared" si="7"/>
        <v>97416809.900000006</v>
      </c>
    </row>
    <row r="28" spans="1:7" x14ac:dyDescent="0.25">
      <c r="A28" s="39" t="s">
        <v>44</v>
      </c>
      <c r="B28" s="65">
        <v>3545665.33</v>
      </c>
      <c r="C28" s="65">
        <v>1158877</v>
      </c>
      <c r="D28" s="66">
        <f t="shared" ref="D28:D36" si="8">B28+C28</f>
        <v>4704542.33</v>
      </c>
      <c r="E28" s="65">
        <v>4184310.62</v>
      </c>
      <c r="F28" s="65">
        <v>4178260.06</v>
      </c>
      <c r="G28" s="66">
        <f t="shared" ref="G28:G36" si="9">D28-E28</f>
        <v>520231.70999999996</v>
      </c>
    </row>
    <row r="29" spans="1:7" x14ac:dyDescent="0.25">
      <c r="A29" s="38" t="s">
        <v>45</v>
      </c>
      <c r="B29" s="65">
        <v>4403042.28</v>
      </c>
      <c r="C29" s="65">
        <v>732562.2</v>
      </c>
      <c r="D29" s="66">
        <f t="shared" si="8"/>
        <v>5135604.4800000004</v>
      </c>
      <c r="E29" s="65">
        <v>4125767.57</v>
      </c>
      <c r="F29" s="65">
        <v>4085115.38</v>
      </c>
      <c r="G29" s="66">
        <f t="shared" si="9"/>
        <v>1009836.9100000006</v>
      </c>
    </row>
    <row r="30" spans="1:7" x14ac:dyDescent="0.25">
      <c r="A30" s="38" t="s">
        <v>46</v>
      </c>
      <c r="B30" s="66">
        <v>0</v>
      </c>
      <c r="C30" s="66">
        <v>0</v>
      </c>
      <c r="D30" s="66">
        <f t="shared" si="8"/>
        <v>0</v>
      </c>
      <c r="E30" s="66">
        <v>0</v>
      </c>
      <c r="F30" s="66">
        <v>0</v>
      </c>
      <c r="G30" s="66">
        <f t="shared" si="9"/>
        <v>0</v>
      </c>
    </row>
    <row r="31" spans="1:7" x14ac:dyDescent="0.25">
      <c r="A31" s="38" t="s">
        <v>47</v>
      </c>
      <c r="B31" s="65">
        <v>17658771.73</v>
      </c>
      <c r="C31" s="65">
        <v>120119497.84</v>
      </c>
      <c r="D31" s="66">
        <f t="shared" si="8"/>
        <v>137778269.56999999</v>
      </c>
      <c r="E31" s="65">
        <v>41891528.289999999</v>
      </c>
      <c r="F31" s="65">
        <v>38542277.460000001</v>
      </c>
      <c r="G31" s="66">
        <f t="shared" si="9"/>
        <v>95886741.280000001</v>
      </c>
    </row>
    <row r="32" spans="1:7" x14ac:dyDescent="0.25">
      <c r="A32" s="38" t="s">
        <v>48</v>
      </c>
      <c r="B32" s="66">
        <v>0</v>
      </c>
      <c r="C32" s="66">
        <v>0</v>
      </c>
      <c r="D32" s="66">
        <f t="shared" si="8"/>
        <v>0</v>
      </c>
      <c r="E32" s="66">
        <v>0</v>
      </c>
      <c r="F32" s="66">
        <v>0</v>
      </c>
      <c r="G32" s="66">
        <f t="shared" si="9"/>
        <v>0</v>
      </c>
    </row>
    <row r="33" spans="1:7" ht="14.45" customHeight="1" x14ac:dyDescent="0.25">
      <c r="A33" s="38" t="s">
        <v>49</v>
      </c>
      <c r="B33" s="66">
        <v>0</v>
      </c>
      <c r="C33" s="66">
        <v>0</v>
      </c>
      <c r="D33" s="66">
        <f t="shared" si="8"/>
        <v>0</v>
      </c>
      <c r="E33" s="66">
        <v>0</v>
      </c>
      <c r="F33" s="66">
        <v>0</v>
      </c>
      <c r="G33" s="66">
        <f t="shared" si="9"/>
        <v>0</v>
      </c>
    </row>
    <row r="34" spans="1:7" ht="14.45" customHeight="1" x14ac:dyDescent="0.25">
      <c r="A34" s="38" t="s">
        <v>50</v>
      </c>
      <c r="B34" s="66">
        <v>0</v>
      </c>
      <c r="C34" s="66">
        <v>0</v>
      </c>
      <c r="D34" s="66">
        <f t="shared" si="8"/>
        <v>0</v>
      </c>
      <c r="E34" s="66">
        <v>0</v>
      </c>
      <c r="F34" s="66">
        <v>0</v>
      </c>
      <c r="G34" s="66">
        <f t="shared" si="9"/>
        <v>0</v>
      </c>
    </row>
    <row r="35" spans="1:7" ht="14.45" customHeight="1" x14ac:dyDescent="0.25">
      <c r="A35" s="38" t="s">
        <v>51</v>
      </c>
      <c r="B35" s="66">
        <v>0</v>
      </c>
      <c r="C35" s="66">
        <v>0</v>
      </c>
      <c r="D35" s="66">
        <f t="shared" si="8"/>
        <v>0</v>
      </c>
      <c r="E35" s="66">
        <v>0</v>
      </c>
      <c r="F35" s="66">
        <v>0</v>
      </c>
      <c r="G35" s="66">
        <f t="shared" si="9"/>
        <v>0</v>
      </c>
    </row>
    <row r="36" spans="1:7" ht="14.45" customHeight="1" x14ac:dyDescent="0.25">
      <c r="A36" s="38" t="s">
        <v>52</v>
      </c>
      <c r="B36" s="66">
        <v>0</v>
      </c>
      <c r="C36" s="66">
        <v>0</v>
      </c>
      <c r="D36" s="66">
        <f t="shared" si="8"/>
        <v>0</v>
      </c>
      <c r="E36" s="66">
        <v>0</v>
      </c>
      <c r="F36" s="66">
        <v>0</v>
      </c>
      <c r="G36" s="66">
        <f t="shared" si="9"/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10">SUM(C38:C41)</f>
        <v>0</v>
      </c>
      <c r="D37" s="16">
        <f t="shared" si="10"/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121765046.35000001</v>
      </c>
      <c r="C43" s="2">
        <f t="shared" ref="C43:G43" si="11">SUM(C44,C53,C61,C71)</f>
        <v>460687478.03999996</v>
      </c>
      <c r="D43" s="2">
        <f t="shared" si="11"/>
        <v>582452524.3900001</v>
      </c>
      <c r="E43" s="2">
        <f t="shared" si="11"/>
        <v>164754374.83000001</v>
      </c>
      <c r="F43" s="2">
        <f t="shared" si="11"/>
        <v>151595285.70999998</v>
      </c>
      <c r="G43" s="2">
        <f t="shared" si="11"/>
        <v>417698149.56</v>
      </c>
    </row>
    <row r="44" spans="1:7" x14ac:dyDescent="0.25">
      <c r="A44" s="21" t="s">
        <v>26</v>
      </c>
      <c r="B44" s="16">
        <f>SUM(B45:B52)</f>
        <v>70957465.010000005</v>
      </c>
      <c r="C44" s="16">
        <f t="shared" ref="C44:G44" si="12">SUM(C45:C52)</f>
        <v>216565763.44</v>
      </c>
      <c r="D44" s="16">
        <f t="shared" si="12"/>
        <v>287523228.44999999</v>
      </c>
      <c r="E44" s="16">
        <f t="shared" si="12"/>
        <v>76974739.600000009</v>
      </c>
      <c r="F44" s="16">
        <f t="shared" si="12"/>
        <v>75620982.36999999</v>
      </c>
      <c r="G44" s="16">
        <f t="shared" si="12"/>
        <v>210548488.84999999</v>
      </c>
    </row>
    <row r="45" spans="1:7" x14ac:dyDescent="0.25">
      <c r="A45" s="39" t="s">
        <v>27</v>
      </c>
      <c r="B45" s="66">
        <v>0</v>
      </c>
      <c r="C45" s="66">
        <v>0</v>
      </c>
      <c r="D45" s="66">
        <f t="shared" ref="D45:D52" si="13">B45+C45</f>
        <v>0</v>
      </c>
      <c r="E45" s="66">
        <v>0</v>
      </c>
      <c r="F45" s="66">
        <v>0</v>
      </c>
      <c r="G45" s="66">
        <f t="shared" ref="G45:G52" si="14">D45-E45</f>
        <v>0</v>
      </c>
    </row>
    <row r="46" spans="1:7" x14ac:dyDescent="0.25">
      <c r="A46" s="39" t="s">
        <v>28</v>
      </c>
      <c r="B46" s="66">
        <v>0</v>
      </c>
      <c r="C46" s="66">
        <v>0</v>
      </c>
      <c r="D46" s="66">
        <f t="shared" si="13"/>
        <v>0</v>
      </c>
      <c r="E46" s="66">
        <v>0</v>
      </c>
      <c r="F46" s="66">
        <v>0</v>
      </c>
      <c r="G46" s="66">
        <f t="shared" si="14"/>
        <v>0</v>
      </c>
    </row>
    <row r="47" spans="1:7" x14ac:dyDescent="0.25">
      <c r="A47" s="39" t="s">
        <v>29</v>
      </c>
      <c r="B47" s="65">
        <v>0</v>
      </c>
      <c r="C47" s="65">
        <v>2634160.7999999998</v>
      </c>
      <c r="D47" s="66">
        <f t="shared" si="13"/>
        <v>2634160.7999999998</v>
      </c>
      <c r="E47" s="65">
        <v>2543627.4300000002</v>
      </c>
      <c r="F47" s="65">
        <v>2330466.63</v>
      </c>
      <c r="G47" s="66">
        <f t="shared" si="14"/>
        <v>90533.369999999646</v>
      </c>
    </row>
    <row r="48" spans="1:7" x14ac:dyDescent="0.25">
      <c r="A48" s="39" t="s">
        <v>30</v>
      </c>
      <c r="B48" s="66">
        <v>0</v>
      </c>
      <c r="C48" s="66">
        <v>0</v>
      </c>
      <c r="D48" s="66">
        <f t="shared" si="13"/>
        <v>0</v>
      </c>
      <c r="E48" s="66">
        <v>0</v>
      </c>
      <c r="F48" s="66">
        <v>0</v>
      </c>
      <c r="G48" s="66">
        <f t="shared" si="14"/>
        <v>0</v>
      </c>
    </row>
    <row r="49" spans="1:7" x14ac:dyDescent="0.25">
      <c r="A49" s="39" t="s">
        <v>31</v>
      </c>
      <c r="B49" s="65">
        <v>998605.83</v>
      </c>
      <c r="C49" s="65">
        <v>276571.32</v>
      </c>
      <c r="D49" s="66">
        <f t="shared" si="13"/>
        <v>1275177.1499999999</v>
      </c>
      <c r="E49" s="65">
        <v>905792</v>
      </c>
      <c r="F49" s="65">
        <v>680173</v>
      </c>
      <c r="G49" s="66">
        <f t="shared" si="14"/>
        <v>369385.14999999991</v>
      </c>
    </row>
    <row r="50" spans="1:7" x14ac:dyDescent="0.25">
      <c r="A50" s="39" t="s">
        <v>32</v>
      </c>
      <c r="B50" s="66">
        <v>0</v>
      </c>
      <c r="C50" s="66">
        <v>0</v>
      </c>
      <c r="D50" s="66">
        <f t="shared" si="13"/>
        <v>0</v>
      </c>
      <c r="E50" s="66">
        <v>0</v>
      </c>
      <c r="F50" s="66">
        <v>0</v>
      </c>
      <c r="G50" s="66">
        <f t="shared" si="14"/>
        <v>0</v>
      </c>
    </row>
    <row r="51" spans="1:7" x14ac:dyDescent="0.25">
      <c r="A51" s="39" t="s">
        <v>33</v>
      </c>
      <c r="B51" s="65">
        <v>69958859.180000007</v>
      </c>
      <c r="C51" s="65">
        <v>213655031.31999999</v>
      </c>
      <c r="D51" s="66">
        <f t="shared" si="13"/>
        <v>283613890.5</v>
      </c>
      <c r="E51" s="65">
        <v>73525320.170000002</v>
      </c>
      <c r="F51" s="65">
        <v>72610342.739999995</v>
      </c>
      <c r="G51" s="66">
        <f t="shared" si="14"/>
        <v>210088570.32999998</v>
      </c>
    </row>
    <row r="52" spans="1:7" x14ac:dyDescent="0.25">
      <c r="A52" s="39" t="s">
        <v>34</v>
      </c>
      <c r="B52" s="66">
        <v>0</v>
      </c>
      <c r="C52" s="66">
        <v>0</v>
      </c>
      <c r="D52" s="66">
        <f t="shared" si="13"/>
        <v>0</v>
      </c>
      <c r="E52" s="66">
        <v>0</v>
      </c>
      <c r="F52" s="66">
        <v>0</v>
      </c>
      <c r="G52" s="66">
        <f t="shared" si="14"/>
        <v>0</v>
      </c>
    </row>
    <row r="53" spans="1:7" x14ac:dyDescent="0.25">
      <c r="A53" s="21" t="s">
        <v>35</v>
      </c>
      <c r="B53" s="16">
        <f>SUM(B54:B60)</f>
        <v>26057130.5</v>
      </c>
      <c r="C53" s="16">
        <f t="shared" ref="C53:G53" si="15">SUM(C54:C60)</f>
        <v>30644629.789999999</v>
      </c>
      <c r="D53" s="16">
        <f t="shared" si="15"/>
        <v>56701760.290000007</v>
      </c>
      <c r="E53" s="16">
        <f t="shared" si="15"/>
        <v>31905331.220000003</v>
      </c>
      <c r="F53" s="16">
        <f t="shared" si="15"/>
        <v>28999982.560000002</v>
      </c>
      <c r="G53" s="16">
        <f t="shared" si="15"/>
        <v>24796429.07</v>
      </c>
    </row>
    <row r="54" spans="1:7" x14ac:dyDescent="0.25">
      <c r="A54" s="39" t="s">
        <v>36</v>
      </c>
      <c r="B54" s="66">
        <v>0</v>
      </c>
      <c r="C54" s="66">
        <v>0</v>
      </c>
      <c r="D54" s="66">
        <f t="shared" ref="D54:D60" si="16">B54+C54</f>
        <v>0</v>
      </c>
      <c r="E54" s="66">
        <v>0</v>
      </c>
      <c r="F54" s="66">
        <v>0</v>
      </c>
      <c r="G54" s="66">
        <f t="shared" ref="G54:G60" si="17">D54-E54</f>
        <v>0</v>
      </c>
    </row>
    <row r="55" spans="1:7" x14ac:dyDescent="0.25">
      <c r="A55" s="39" t="s">
        <v>37</v>
      </c>
      <c r="B55" s="65">
        <v>14544641.99</v>
      </c>
      <c r="C55" s="65">
        <v>12853094.310000001</v>
      </c>
      <c r="D55" s="66">
        <f t="shared" si="16"/>
        <v>27397736.300000001</v>
      </c>
      <c r="E55" s="65">
        <v>25956692.300000001</v>
      </c>
      <c r="F55" s="65">
        <v>23073419.640000001</v>
      </c>
      <c r="G55" s="66">
        <f t="shared" si="17"/>
        <v>1441044</v>
      </c>
    </row>
    <row r="56" spans="1:7" x14ac:dyDescent="0.25">
      <c r="A56" s="39" t="s">
        <v>38</v>
      </c>
      <c r="B56" s="66">
        <v>0</v>
      </c>
      <c r="C56" s="66">
        <v>0</v>
      </c>
      <c r="D56" s="66">
        <f t="shared" si="16"/>
        <v>0</v>
      </c>
      <c r="E56" s="66">
        <v>0</v>
      </c>
      <c r="F56" s="66">
        <v>0</v>
      </c>
      <c r="G56" s="66">
        <f t="shared" si="17"/>
        <v>0</v>
      </c>
    </row>
    <row r="57" spans="1:7" x14ac:dyDescent="0.25">
      <c r="A57" s="40" t="s">
        <v>39</v>
      </c>
      <c r="B57" s="65">
        <v>0</v>
      </c>
      <c r="C57" s="65">
        <v>201076</v>
      </c>
      <c r="D57" s="66">
        <f t="shared" si="16"/>
        <v>201076</v>
      </c>
      <c r="E57" s="65">
        <v>200004.01</v>
      </c>
      <c r="F57" s="65">
        <v>177928.01</v>
      </c>
      <c r="G57" s="66">
        <f t="shared" si="17"/>
        <v>1071.9899999999907</v>
      </c>
    </row>
    <row r="58" spans="1:7" x14ac:dyDescent="0.25">
      <c r="A58" s="39" t="s">
        <v>40</v>
      </c>
      <c r="B58" s="66">
        <v>0</v>
      </c>
      <c r="C58" s="66">
        <v>0</v>
      </c>
      <c r="D58" s="66">
        <f t="shared" si="16"/>
        <v>0</v>
      </c>
      <c r="E58" s="66">
        <v>0</v>
      </c>
      <c r="F58" s="66">
        <v>0</v>
      </c>
      <c r="G58" s="66">
        <f t="shared" si="17"/>
        <v>0</v>
      </c>
    </row>
    <row r="59" spans="1:7" x14ac:dyDescent="0.25">
      <c r="A59" s="39" t="s">
        <v>41</v>
      </c>
      <c r="B59" s="66">
        <v>0</v>
      </c>
      <c r="C59" s="66">
        <v>0</v>
      </c>
      <c r="D59" s="66">
        <f t="shared" si="16"/>
        <v>0</v>
      </c>
      <c r="E59" s="66">
        <v>0</v>
      </c>
      <c r="F59" s="66">
        <v>0</v>
      </c>
      <c r="G59" s="66">
        <f t="shared" si="17"/>
        <v>0</v>
      </c>
    </row>
    <row r="60" spans="1:7" x14ac:dyDescent="0.25">
      <c r="A60" s="39" t="s">
        <v>42</v>
      </c>
      <c r="B60" s="65">
        <v>11512488.51</v>
      </c>
      <c r="C60" s="65">
        <v>17590459.48</v>
      </c>
      <c r="D60" s="66">
        <f t="shared" si="16"/>
        <v>29102947.990000002</v>
      </c>
      <c r="E60" s="65">
        <v>5748634.9100000001</v>
      </c>
      <c r="F60" s="65">
        <v>5748634.9100000001</v>
      </c>
      <c r="G60" s="66">
        <f t="shared" si="17"/>
        <v>23354313.080000002</v>
      </c>
    </row>
    <row r="61" spans="1:7" x14ac:dyDescent="0.25">
      <c r="A61" s="21" t="s">
        <v>43</v>
      </c>
      <c r="B61" s="16">
        <f>SUM(B62:B70)</f>
        <v>24750450.84</v>
      </c>
      <c r="C61" s="16">
        <f t="shared" ref="C61:G61" si="18">SUM(C62:C70)</f>
        <v>213477084.81</v>
      </c>
      <c r="D61" s="16">
        <f t="shared" si="18"/>
        <v>238227535.65000004</v>
      </c>
      <c r="E61" s="16">
        <f t="shared" si="18"/>
        <v>55874304.010000005</v>
      </c>
      <c r="F61" s="16">
        <f t="shared" si="18"/>
        <v>46974320.780000001</v>
      </c>
      <c r="G61" s="16">
        <f t="shared" si="18"/>
        <v>182353231.64000002</v>
      </c>
    </row>
    <row r="62" spans="1:7" x14ac:dyDescent="0.25">
      <c r="A62" s="39" t="s">
        <v>44</v>
      </c>
      <c r="B62" s="65">
        <v>0</v>
      </c>
      <c r="C62" s="65">
        <v>835000</v>
      </c>
      <c r="D62" s="66">
        <f t="shared" ref="D62:D70" si="19">B62+C62</f>
        <v>835000</v>
      </c>
      <c r="E62" s="65">
        <v>790000</v>
      </c>
      <c r="F62" s="65">
        <v>730000</v>
      </c>
      <c r="G62" s="66">
        <f t="shared" ref="G62:G70" si="20">D62-E62</f>
        <v>45000</v>
      </c>
    </row>
    <row r="63" spans="1:7" x14ac:dyDescent="0.25">
      <c r="A63" s="39" t="s">
        <v>45</v>
      </c>
      <c r="B63" s="65">
        <v>4332367.9400000004</v>
      </c>
      <c r="C63" s="65">
        <v>4997805.2</v>
      </c>
      <c r="D63" s="66">
        <f t="shared" si="19"/>
        <v>9330173.1400000006</v>
      </c>
      <c r="E63" s="65">
        <v>3222471.38</v>
      </c>
      <c r="F63" s="65">
        <v>3222471.38</v>
      </c>
      <c r="G63" s="66">
        <f t="shared" si="20"/>
        <v>6107701.7600000007</v>
      </c>
    </row>
    <row r="64" spans="1:7" x14ac:dyDescent="0.25">
      <c r="A64" s="39" t="s">
        <v>46</v>
      </c>
      <c r="B64" s="66">
        <v>0</v>
      </c>
      <c r="C64" s="66">
        <v>0</v>
      </c>
      <c r="D64" s="66">
        <f t="shared" si="19"/>
        <v>0</v>
      </c>
      <c r="E64" s="66">
        <v>0</v>
      </c>
      <c r="F64" s="66">
        <v>0</v>
      </c>
      <c r="G64" s="66">
        <f t="shared" si="20"/>
        <v>0</v>
      </c>
    </row>
    <row r="65" spans="1:7" x14ac:dyDescent="0.25">
      <c r="A65" s="39" t="s">
        <v>47</v>
      </c>
      <c r="B65" s="65">
        <v>20418082.899999999</v>
      </c>
      <c r="C65" s="65">
        <v>207644279.61000001</v>
      </c>
      <c r="D65" s="66">
        <f t="shared" si="19"/>
        <v>228062362.51000002</v>
      </c>
      <c r="E65" s="65">
        <v>51861832.630000003</v>
      </c>
      <c r="F65" s="65">
        <v>43021849.399999999</v>
      </c>
      <c r="G65" s="66">
        <f t="shared" si="20"/>
        <v>176200529.88000003</v>
      </c>
    </row>
    <row r="66" spans="1:7" x14ac:dyDescent="0.25">
      <c r="A66" s="39" t="s">
        <v>48</v>
      </c>
      <c r="B66" s="66">
        <v>0</v>
      </c>
      <c r="C66" s="66">
        <v>0</v>
      </c>
      <c r="D66" s="66">
        <f t="shared" si="19"/>
        <v>0</v>
      </c>
      <c r="E66" s="66">
        <v>0</v>
      </c>
      <c r="F66" s="66">
        <v>0</v>
      </c>
      <c r="G66" s="66">
        <f t="shared" si="20"/>
        <v>0</v>
      </c>
    </row>
    <row r="67" spans="1:7" x14ac:dyDescent="0.25">
      <c r="A67" s="39" t="s">
        <v>49</v>
      </c>
      <c r="B67" s="66">
        <v>0</v>
      </c>
      <c r="C67" s="66">
        <v>0</v>
      </c>
      <c r="D67" s="66">
        <f t="shared" si="19"/>
        <v>0</v>
      </c>
      <c r="E67" s="66">
        <v>0</v>
      </c>
      <c r="F67" s="66">
        <v>0</v>
      </c>
      <c r="G67" s="66">
        <f t="shared" si="20"/>
        <v>0</v>
      </c>
    </row>
    <row r="68" spans="1:7" x14ac:dyDescent="0.25">
      <c r="A68" s="39" t="s">
        <v>50</v>
      </c>
      <c r="B68" s="66">
        <v>0</v>
      </c>
      <c r="C68" s="66">
        <v>0</v>
      </c>
      <c r="D68" s="66">
        <f t="shared" si="19"/>
        <v>0</v>
      </c>
      <c r="E68" s="66">
        <v>0</v>
      </c>
      <c r="F68" s="66">
        <v>0</v>
      </c>
      <c r="G68" s="66">
        <f t="shared" si="20"/>
        <v>0</v>
      </c>
    </row>
    <row r="69" spans="1:7" x14ac:dyDescent="0.25">
      <c r="A69" s="39" t="s">
        <v>51</v>
      </c>
      <c r="B69" s="66">
        <v>0</v>
      </c>
      <c r="C69" s="66">
        <v>0</v>
      </c>
      <c r="D69" s="66">
        <f t="shared" si="19"/>
        <v>0</v>
      </c>
      <c r="E69" s="66">
        <v>0</v>
      </c>
      <c r="F69" s="66">
        <v>0</v>
      </c>
      <c r="G69" s="66">
        <f t="shared" si="20"/>
        <v>0</v>
      </c>
    </row>
    <row r="70" spans="1:7" x14ac:dyDescent="0.25">
      <c r="A70" s="39" t="s">
        <v>52</v>
      </c>
      <c r="B70" s="66">
        <v>0</v>
      </c>
      <c r="C70" s="66">
        <v>0</v>
      </c>
      <c r="D70" s="66">
        <f t="shared" si="19"/>
        <v>0</v>
      </c>
      <c r="E70" s="66">
        <v>0</v>
      </c>
      <c r="F70" s="66">
        <v>0</v>
      </c>
      <c r="G70" s="66">
        <f t="shared" si="20"/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21">SUM(C72:C75)</f>
        <v>0</v>
      </c>
      <c r="D71" s="16">
        <f t="shared" si="21"/>
        <v>0</v>
      </c>
      <c r="E71" s="16">
        <f t="shared" si="21"/>
        <v>0</v>
      </c>
      <c r="F71" s="16">
        <f t="shared" si="21"/>
        <v>0</v>
      </c>
      <c r="G71" s="16">
        <f t="shared" si="21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365503763.33999997</v>
      </c>
      <c r="C77" s="2">
        <f t="shared" ref="C77:G77" si="22">C43+C9</f>
        <v>663916467.56999993</v>
      </c>
      <c r="D77" s="2">
        <f t="shared" si="22"/>
        <v>1029420230.9100001</v>
      </c>
      <c r="E77" s="2">
        <f t="shared" si="22"/>
        <v>415867958.68999994</v>
      </c>
      <c r="F77" s="2">
        <f t="shared" si="22"/>
        <v>393523885.83000004</v>
      </c>
      <c r="G77" s="2">
        <f t="shared" si="22"/>
        <v>613552272.22000003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6">
    <mergeCell ref="A7:A8"/>
    <mergeCell ref="B7:F7"/>
    <mergeCell ref="G7:G8"/>
    <mergeCell ref="A1:G1"/>
    <mergeCell ref="A5:G5"/>
    <mergeCell ref="A2:G2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orientation="landscape" horizontalDpi="1200" verticalDpi="1200" r:id="rId1"/>
  <ignoredErrors>
    <ignoredError sqref="B9:G10 B19:G19 B27:G27 B37:G44 B53:G53 B61:G61 B71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4" t="s">
        <v>59</v>
      </c>
      <c r="B1" s="84"/>
      <c r="C1" s="84"/>
      <c r="D1" s="84"/>
      <c r="E1" s="84"/>
      <c r="F1" s="84"/>
      <c r="G1" s="8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60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61</v>
      </c>
      <c r="B5" s="58"/>
      <c r="C5" s="58"/>
      <c r="D5" s="58"/>
      <c r="E5" s="58"/>
      <c r="F5" s="58"/>
      <c r="G5" s="59"/>
    </row>
    <row r="6" spans="1:7" x14ac:dyDescent="0.25">
      <c r="A6" s="82" t="s">
        <v>62</v>
      </c>
      <c r="B6" s="11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3" t="s">
        <v>63</v>
      </c>
      <c r="C7" s="83"/>
      <c r="D7" s="83"/>
      <c r="E7" s="83"/>
      <c r="F7" s="83"/>
      <c r="G7" s="83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78</v>
      </c>
      <c r="B1" s="85"/>
      <c r="C1" s="85"/>
      <c r="D1" s="85"/>
      <c r="E1" s="85"/>
      <c r="F1" s="85"/>
      <c r="G1" s="8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79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61</v>
      </c>
      <c r="B5" s="44"/>
      <c r="C5" s="44"/>
      <c r="D5" s="44"/>
      <c r="E5" s="44"/>
      <c r="F5" s="44"/>
      <c r="G5" s="45"/>
    </row>
    <row r="6" spans="1:7" x14ac:dyDescent="0.25">
      <c r="A6" s="86" t="s">
        <v>80</v>
      </c>
      <c r="B6" s="11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2" t="s">
        <v>63</v>
      </c>
      <c r="C7" s="83"/>
      <c r="D7" s="83"/>
      <c r="E7" s="83"/>
      <c r="F7" s="83"/>
      <c r="G7" s="83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94</v>
      </c>
      <c r="B1" s="85"/>
      <c r="C1" s="85"/>
      <c r="D1" s="85"/>
      <c r="E1" s="85"/>
      <c r="F1" s="85"/>
      <c r="G1" s="8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95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9" t="s">
        <v>62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1">
        <f>+F5+1</f>
        <v>2022</v>
      </c>
    </row>
    <row r="6" spans="1:7" ht="32.25" x14ac:dyDescent="0.25">
      <c r="A6" s="72"/>
      <c r="B6" s="91"/>
      <c r="C6" s="91"/>
      <c r="D6" s="91"/>
      <c r="E6" s="91"/>
      <c r="F6" s="91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8" t="s">
        <v>117</v>
      </c>
      <c r="B39" s="88"/>
      <c r="C39" s="88"/>
      <c r="D39" s="88"/>
      <c r="E39" s="88"/>
      <c r="F39" s="88"/>
      <c r="G39" s="88"/>
    </row>
    <row r="40" spans="1:7" x14ac:dyDescent="0.25">
      <c r="A40" s="88" t="s">
        <v>118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119</v>
      </c>
      <c r="B1" s="85"/>
      <c r="C1" s="85"/>
      <c r="D1" s="85"/>
      <c r="E1" s="85"/>
      <c r="F1" s="85"/>
      <c r="G1" s="8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120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2" t="s">
        <v>80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1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8" t="s">
        <v>117</v>
      </c>
      <c r="B32" s="88"/>
      <c r="C32" s="88"/>
      <c r="D32" s="88"/>
      <c r="E32" s="88"/>
      <c r="F32" s="88"/>
      <c r="G32" s="88"/>
    </row>
    <row r="33" spans="1:7" x14ac:dyDescent="0.25">
      <c r="A33" s="88" t="s">
        <v>118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4" t="s">
        <v>123</v>
      </c>
      <c r="B1" s="94"/>
      <c r="C1" s="94"/>
      <c r="D1" s="94"/>
      <c r="E1" s="94"/>
      <c r="F1" s="94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124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125</v>
      </c>
      <c r="C4" s="50" t="s">
        <v>126</v>
      </c>
      <c r="D4" s="50" t="s">
        <v>127</v>
      </c>
      <c r="E4" s="50" t="s">
        <v>128</v>
      </c>
      <c r="F4" s="50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1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2"/>
      <c r="C20" s="52"/>
      <c r="D20" s="52"/>
      <c r="E20" s="52"/>
      <c r="F20" s="52"/>
    </row>
    <row r="21" spans="1:6" ht="30" x14ac:dyDescent="0.25">
      <c r="A21" s="22" t="s">
        <v>142</v>
      </c>
      <c r="B21" s="52"/>
      <c r="C21" s="52"/>
      <c r="D21" s="52"/>
      <c r="E21" s="52"/>
      <c r="F21" s="52"/>
    </row>
    <row r="22" spans="1:6" ht="30" x14ac:dyDescent="0.25">
      <c r="A22" s="22" t="s">
        <v>143</v>
      </c>
      <c r="B22" s="52"/>
      <c r="C22" s="52"/>
      <c r="D22" s="52"/>
      <c r="E22" s="52"/>
      <c r="F22" s="52"/>
    </row>
    <row r="23" spans="1:6" ht="15" x14ac:dyDescent="0.25">
      <c r="A23" s="22" t="s">
        <v>144</v>
      </c>
      <c r="B23" s="52"/>
      <c r="C23" s="52"/>
      <c r="D23" s="52"/>
      <c r="E23" s="52"/>
      <c r="F23" s="52"/>
    </row>
    <row r="24" spans="1:6" ht="15" x14ac:dyDescent="0.25">
      <c r="A24" s="22" t="s">
        <v>145</v>
      </c>
      <c r="B24" s="53"/>
      <c r="C24" s="23"/>
      <c r="D24" s="23"/>
      <c r="E24" s="23"/>
      <c r="F24" s="23"/>
    </row>
    <row r="25" spans="1:6" ht="15" x14ac:dyDescent="0.25">
      <c r="A25" s="22" t="s">
        <v>146</v>
      </c>
      <c r="B25" s="53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3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2"/>
      <c r="C48" s="52"/>
      <c r="D48" s="52"/>
      <c r="E48" s="52"/>
      <c r="F48" s="52"/>
    </row>
    <row r="49" spans="1:6" ht="15" x14ac:dyDescent="0.25">
      <c r="A49" s="22" t="s">
        <v>159</v>
      </c>
      <c r="B49" s="52"/>
      <c r="C49" s="52"/>
      <c r="D49" s="52"/>
      <c r="E49" s="52"/>
      <c r="F49" s="52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2024-02-28T16:39:08Z</cp:lastPrinted>
  <dcterms:created xsi:type="dcterms:W3CDTF">2023-03-16T22:14:51Z</dcterms:created>
  <dcterms:modified xsi:type="dcterms:W3CDTF">2024-02-28T16:39:11Z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