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7" l="1"/>
  <c r="G149" i="7"/>
  <c r="D149" i="7"/>
  <c r="D148" i="7"/>
  <c r="G148" i="7" s="1"/>
  <c r="G147" i="7"/>
  <c r="D147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G136" i="7"/>
  <c r="D136" i="7"/>
  <c r="D135" i="7"/>
  <c r="G135" i="7" s="1"/>
  <c r="G134" i="7"/>
  <c r="D134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G122" i="7"/>
  <c r="D122" i="7"/>
  <c r="D121" i="7"/>
  <c r="G121" i="7" s="1"/>
  <c r="G120" i="7"/>
  <c r="D120" i="7"/>
  <c r="D119" i="7"/>
  <c r="G119" i="7" s="1"/>
  <c r="G118" i="7"/>
  <c r="D118" i="7"/>
  <c r="D117" i="7"/>
  <c r="G117" i="7" s="1"/>
  <c r="G116" i="7"/>
  <c r="D116" i="7"/>
  <c r="D115" i="7"/>
  <c r="G115" i="7" s="1"/>
  <c r="G114" i="7"/>
  <c r="D114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2" i="7"/>
  <c r="G102" i="7" s="1"/>
  <c r="D101" i="7"/>
  <c r="G101" i="7" s="1"/>
  <c r="G100" i="7"/>
  <c r="D100" i="7"/>
  <c r="G99" i="7"/>
  <c r="D99" i="7"/>
  <c r="D98" i="7"/>
  <c r="G98" i="7" s="1"/>
  <c r="D97" i="7"/>
  <c r="G97" i="7" s="1"/>
  <c r="G96" i="7"/>
  <c r="D96" i="7"/>
  <c r="G95" i="7"/>
  <c r="D95" i="7"/>
  <c r="D94" i="7"/>
  <c r="G94" i="7" s="1"/>
  <c r="D92" i="7"/>
  <c r="G92" i="7" s="1"/>
  <c r="D91" i="7"/>
  <c r="G91" i="7" s="1"/>
  <c r="D90" i="7"/>
  <c r="G90" i="7" s="1"/>
  <c r="G89" i="7"/>
  <c r="D89" i="7"/>
  <c r="D88" i="7"/>
  <c r="G88" i="7" s="1"/>
  <c r="D87" i="7"/>
  <c r="G87" i="7" s="1"/>
  <c r="D86" i="7"/>
  <c r="G86" i="7" s="1"/>
  <c r="D74" i="7"/>
  <c r="G74" i="7" s="1"/>
  <c r="D73" i="7"/>
  <c r="G73" i="7" s="1"/>
  <c r="G72" i="7"/>
  <c r="D72" i="7"/>
  <c r="D70" i="7"/>
  <c r="G70" i="7" s="1"/>
  <c r="D69" i="7"/>
  <c r="G69" i="7" s="1"/>
  <c r="G68" i="7"/>
  <c r="D68" i="7"/>
  <c r="D67" i="7"/>
  <c r="G67" i="7" s="1"/>
  <c r="D66" i="7"/>
  <c r="G66" i="7" s="1"/>
  <c r="D65" i="7"/>
  <c r="G65" i="7" s="1"/>
  <c r="G64" i="7"/>
  <c r="D64" i="7"/>
  <c r="D63" i="7"/>
  <c r="G63" i="7" s="1"/>
  <c r="G61" i="7"/>
  <c r="D61" i="7"/>
  <c r="D60" i="7"/>
  <c r="G60" i="7" s="1"/>
  <c r="G59" i="7"/>
  <c r="D59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7" i="7"/>
  <c r="G37" i="7" s="1"/>
  <c r="D36" i="7"/>
  <c r="G36" i="7" s="1"/>
  <c r="D35" i="7"/>
  <c r="G35" i="7" s="1"/>
  <c r="G34" i="7"/>
  <c r="D34" i="7"/>
  <c r="D33" i="7"/>
  <c r="G33" i="7" s="1"/>
  <c r="D32" i="7"/>
  <c r="G32" i="7" s="1"/>
  <c r="D31" i="7"/>
  <c r="G31" i="7" s="1"/>
  <c r="G30" i="7"/>
  <c r="D30" i="7"/>
  <c r="D29" i="7"/>
  <c r="G29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D18" i="7" s="1"/>
  <c r="D19" i="7"/>
  <c r="G19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B18" i="7"/>
  <c r="C18" i="7"/>
  <c r="E18" i="7"/>
  <c r="F18" i="7"/>
  <c r="G20" i="7" l="1"/>
  <c r="G18" i="7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6" i="7"/>
  <c r="G77" i="7"/>
  <c r="G78" i="7"/>
  <c r="G79" i="7"/>
  <c r="G80" i="7"/>
  <c r="G81" i="7"/>
  <c r="G82" i="7"/>
  <c r="G76" i="7"/>
  <c r="G71" i="7"/>
  <c r="G62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0" i="7"/>
  <c r="E84" i="7" l="1"/>
  <c r="C9" i="7"/>
  <c r="G123" i="7"/>
  <c r="B84" i="7"/>
  <c r="C84" i="7"/>
  <c r="G38" i="7"/>
  <c r="G75" i="7"/>
  <c r="G93" i="7"/>
  <c r="G133" i="7"/>
  <c r="G150" i="7"/>
  <c r="B9" i="7"/>
  <c r="D84" i="7"/>
  <c r="E9" i="7"/>
  <c r="F84" i="7"/>
  <c r="G58" i="7"/>
  <c r="G113" i="7"/>
  <c r="G137" i="7"/>
  <c r="G103" i="7"/>
  <c r="G85" i="7"/>
  <c r="G48" i="7"/>
  <c r="G10" i="7"/>
  <c r="F9" i="7"/>
  <c r="D9" i="7"/>
  <c r="E159" i="7" l="1"/>
  <c r="F159" i="7"/>
  <c r="B159" i="7"/>
  <c r="G9" i="7"/>
  <c r="C159" i="7"/>
  <c r="D159" i="7"/>
  <c r="G84" i="7"/>
  <c r="G159" i="7" l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<sst xmlns="http://schemas.openxmlformats.org/spreadsheetml/2006/main" count="341" uniqueCount="213">
  <si>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</si>
  <si>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</si>
  <si>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</si>
  <si>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</si>
  <si>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</si>
  <si>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</si>
  <si>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</si>
  <si>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</si>
  <si>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</si>
  <si>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</si>
  <si>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</si>
  <si>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</si>
  <si>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</si>
  <si>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</si>
  <si>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</si>
  <si>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</si>
  <si>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</si>
  <si>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</si>
  <si>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</si>
  <si>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</si>
  <si>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</si>
  <si>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</si>
  <si>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</si>
  <si>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</si>
  <si>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</si>
  <si>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</si>
  <si>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</si>
  <si>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</si>
  <si>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</si>
  <si>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</si>
  <si>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</si>
  <si>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</si>
  <si>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</si>
  <si>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</si>
  <si>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</si>
  <si>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</si>
  <si>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</si>
  <si>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</si>
  <si>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</si>
  <si>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</si>
  <si>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</si>
  <si>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</si>
  <si>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</si>
  <si>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</si>
  <si>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</si>
  <si>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</si>
  <si>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</si>
  <si>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</si>
  <si>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</si>
  <si>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</si>
  <si>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</si>
  <si>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</si>
  <si>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</si>
  <si>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</si>
  <si>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</si>
  <si>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</si>
  <si>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</si>
  <si>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</si>
  <si>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</si>
  <si>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</si>
  <si>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</si>
  <si>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</si>
  <si>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</si>
  <si>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</si>
  <si>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</si>
  <si>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</si>
  <si>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</si>
  <si>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</si>
  <si>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</si>
  <si>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</si>
  <si>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</si>
  <si>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</si>
  <si>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</si>
  <si>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</si>
  <si>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</si>
  <si>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</si>
  <si>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</si>
  <si>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</si>
  <si>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</si>
  <si>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</si>
  <si>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</si>
  <si>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</si>
  <si>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</si>
  <si>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</si>
  <si>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</si>
  <si>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</si>
  <si>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</si>
  <si>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</si>
  <si>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</si>
  <si>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</si>
  <si>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</si>
  <si>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</si>
  <si>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</si>
  <si>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</si>
  <si>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</si>
  <si>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</si>
  <si>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</si>
  <si>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</si>
  <si>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</si>
  <si>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</si>
  <si>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</si>
  <si>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</si>
  <si>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</si>
  <si>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</si>
  <si>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</si>
  <si>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</si>
  <si>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</si>
  <si>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</si>
  <si>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</si>
  <si>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</si>
  <si>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</si>
  <si>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</si>
  <si>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</si>
  <si>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</si>
  <si>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</si>
  <si>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</si>
  <si>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</si>
  <si>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</si>
  <si>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</si>
  <si>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</si>
  <si>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</si>
  <si>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</si>
  <si>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</si>
  <si>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</si>
  <si>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</si>
  <si>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</si>
  <si>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</si>
  <si>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</si>
  <si>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</si>
  <si>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</si>
  <si>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</si>
  <si>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</si>
  <si>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</si>
  <si>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</si>
  <si>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</si>
  <si>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</si>
  <si>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</si>
  <si>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</si>
  <si>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</si>
  <si>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</si>
  <si>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</si>
  <si>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</si>
  <si>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</si>
  <si>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</si>
  <si>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</si>
  <si>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</si>
  <si>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</si>
  <si>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</si>
  <si>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</si>
  <si>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</si>
  <si>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</si>
  <si>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</si>
  <si>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</si>
  <si>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</si>
  <si>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</si>
  <si>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</si>
  <si>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</si>
  <si>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</si>
  <si>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</si>
  <si>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</si>
  <si>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</si>
  <si>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</si>
  <si>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</si>
  <si>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</si>
  <si>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</si>
  <si>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</si>
  <si>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</si>
  <si>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</si>
  <si>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</si>
  <si>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</si>
  <si>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</si>
  <si>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</si>
  <si>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</si>
  <si>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</si>
  <si>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</si>
  <si>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</si>
  <si>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</si>
  <si>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</si>
  <si>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</si>
  <si>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</si>
  <si>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</si>
  <si>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</si>
  <si>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</si>
  <si>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</si>
  <si>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</si>
  <si>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</si>
  <si>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</si>
  <si>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</si>
  <si>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</si>
  <si>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</si>
  <si>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</si>
  <si>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</si>
  <si>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</si>
  <si>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</si>
  <si>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</si>
  <si>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</si>
  <si>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</si>
  <si>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</si>
  <si>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</si>
  <si>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</si>
  <si>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</si>
  <si>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</si>
  <si>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</si>
  <si>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</si>
  <si>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</si>
  <si>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</si>
  <si>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</si>
  <si>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</si>
  <si>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</si>
  <si>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</si>
  <si>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</si>
  <si>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Gto.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</si>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</sst>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activeCell="A3" sqref="A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78" t="s">
        <v>15</v>
      </c>
      <c r="B1" s="74"/>
      <c r="C1" s="74"/>
      <c r="D1" s="74"/>
      <c r="E1" s="74"/>
      <c r="F1" s="74"/>
      <c r="G1" s="75"/>
    </row>
    <row r="2" spans="1:7" x14ac:dyDescent="0.25">
      <c r="A2" s="58" t="s">
        <v>211</v>
      </c>
      <c r="B2" s="58"/>
      <c r="C2" s="58"/>
      <c r="D2" s="58"/>
      <c r="E2" s="58"/>
      <c r="F2" s="58"/>
      <c r="G2" s="58"/>
    </row>
    <row r="3" spans="1:7" x14ac:dyDescent="0.25">
      <c r="A3" s="59" t="s">
        <v>16</v>
      </c>
      <c r="B3" s="59"/>
      <c r="C3" s="59"/>
      <c r="D3" s="59"/>
      <c r="E3" s="59"/>
      <c r="F3" s="59"/>
      <c r="G3" s="59"/>
    </row>
    <row r="4" spans="1:7" x14ac:dyDescent="0.25">
      <c r="A4" s="59" t="s">
        <v>17</v>
      </c>
      <c r="B4" s="59"/>
      <c r="C4" s="59"/>
      <c r="D4" s="59"/>
      <c r="E4" s="59"/>
      <c r="F4" s="59"/>
      <c r="G4" s="59"/>
    </row>
    <row r="5" spans="1:7" x14ac:dyDescent="0.25">
      <c r="A5" s="59" t="s">
        <v>212</v>
      </c>
      <c r="B5" s="59"/>
      <c r="C5" s="59"/>
      <c r="D5" s="59"/>
      <c r="E5" s="59"/>
      <c r="F5" s="59"/>
      <c r="G5" s="59"/>
    </row>
    <row r="6" spans="1:7" ht="41.45" customHeight="1" x14ac:dyDescent="0.25">
      <c r="A6" s="60" t="s">
        <v>0</v>
      </c>
      <c r="B6" s="60"/>
      <c r="C6" s="60"/>
      <c r="D6" s="60"/>
      <c r="E6" s="60"/>
      <c r="F6" s="60"/>
      <c r="G6" s="60"/>
    </row>
    <row r="7" spans="1:7" x14ac:dyDescent="0.25">
      <c r="A7" s="76" t="s">
        <v>1</v>
      </c>
      <c r="B7" s="76" t="s">
        <v>18</v>
      </c>
      <c r="C7" s="76"/>
      <c r="D7" s="76"/>
      <c r="E7" s="76"/>
      <c r="F7" s="76"/>
      <c r="G7" s="77" t="s">
        <v>19</v>
      </c>
    </row>
    <row r="8" spans="1:7" ht="30" x14ac:dyDescent="0.25">
      <c r="A8" s="76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76"/>
    </row>
    <row r="9" spans="1:7" x14ac:dyDescent="0.25">
      <c r="A9" s="6" t="s">
        <v>24</v>
      </c>
      <c r="B9" s="38">
        <f t="shared" ref="B9:G9" si="0">SUM(B10,B18,B28,B38,B48,B58,B62,B71,B75)</f>
        <v>243738716.99000001</v>
      </c>
      <c r="C9" s="38">
        <f t="shared" si="0"/>
        <v>96396916.299999997</v>
      </c>
      <c r="D9" s="38">
        <f t="shared" si="0"/>
        <v>340135633.29000002</v>
      </c>
      <c r="E9" s="38">
        <f t="shared" si="0"/>
        <v>156682773.19999999</v>
      </c>
      <c r="F9" s="38">
        <f t="shared" si="0"/>
        <v>152949240.42000002</v>
      </c>
      <c r="G9" s="38">
        <f t="shared" si="0"/>
        <v>183452860.09</v>
      </c>
    </row>
    <row r="10" spans="1:7" x14ac:dyDescent="0.25">
      <c r="A10" s="39" t="s">
        <v>25</v>
      </c>
      <c r="B10" s="38">
        <f t="shared" ref="B10:G10" si="1">SUM(B11:B17)</f>
        <v>116069973.00999999</v>
      </c>
      <c r="C10" s="38">
        <f t="shared" si="1"/>
        <v>11232603.66</v>
      </c>
      <c r="D10" s="38">
        <f t="shared" si="1"/>
        <v>127302576.67000002</v>
      </c>
      <c r="E10" s="38">
        <f t="shared" si="1"/>
        <v>73683875.280000001</v>
      </c>
      <c r="F10" s="38">
        <f t="shared" si="1"/>
        <v>72999455.520000011</v>
      </c>
      <c r="G10" s="38">
        <f t="shared" si="1"/>
        <v>53618701.389999993</v>
      </c>
    </row>
    <row r="11" spans="1:7" x14ac:dyDescent="0.25">
      <c r="A11" s="40" t="s">
        <v>26</v>
      </c>
      <c r="B11" s="73">
        <v>60490526.520000003</v>
      </c>
      <c r="C11" s="73">
        <v>5406715.2300000004</v>
      </c>
      <c r="D11" s="72">
        <f>B11+C11</f>
        <v>65897241.75</v>
      </c>
      <c r="E11" s="73">
        <v>41429133.289999999</v>
      </c>
      <c r="F11" s="73">
        <v>41435508.07</v>
      </c>
      <c r="G11" s="72">
        <f>D11-E11</f>
        <v>24468108.460000001</v>
      </c>
    </row>
    <row r="12" spans="1:7" x14ac:dyDescent="0.25">
      <c r="A12" s="40" t="s">
        <v>27</v>
      </c>
      <c r="B12" s="73">
        <v>10119607.140000001</v>
      </c>
      <c r="C12" s="73">
        <v>700000</v>
      </c>
      <c r="D12" s="72">
        <f t="shared" ref="D12:D17" si="2">B12+C12</f>
        <v>10819607.140000001</v>
      </c>
      <c r="E12" s="73">
        <v>9360502.9100000001</v>
      </c>
      <c r="F12" s="73">
        <v>8541827.2400000002</v>
      </c>
      <c r="G12" s="72">
        <f t="shared" ref="G12:G17" si="3">D12-E12</f>
        <v>1459104.2300000004</v>
      </c>
    </row>
    <row r="13" spans="1:7" x14ac:dyDescent="0.25">
      <c r="A13" s="40" t="s">
        <v>28</v>
      </c>
      <c r="B13" s="73">
        <v>10600647.43</v>
      </c>
      <c r="C13" s="73">
        <v>124231.47</v>
      </c>
      <c r="D13" s="72">
        <f t="shared" si="2"/>
        <v>10724878.9</v>
      </c>
      <c r="E13" s="73">
        <v>1215805.54</v>
      </c>
      <c r="F13" s="73">
        <v>1228907.3899999999</v>
      </c>
      <c r="G13" s="72">
        <f t="shared" si="3"/>
        <v>9509073.3599999994</v>
      </c>
    </row>
    <row r="14" spans="1:7" x14ac:dyDescent="0.25">
      <c r="A14" s="40" t="s">
        <v>29</v>
      </c>
      <c r="B14" s="73">
        <v>13377639.74</v>
      </c>
      <c r="C14" s="73">
        <v>4516943.3499999996</v>
      </c>
      <c r="D14" s="72">
        <f t="shared" si="2"/>
        <v>17894583.09</v>
      </c>
      <c r="E14" s="73">
        <v>8624324.4299999997</v>
      </c>
      <c r="F14" s="73">
        <v>8685117.1400000006</v>
      </c>
      <c r="G14" s="72">
        <f t="shared" si="3"/>
        <v>9270258.6600000001</v>
      </c>
    </row>
    <row r="15" spans="1:7" x14ac:dyDescent="0.25">
      <c r="A15" s="40" t="s">
        <v>30</v>
      </c>
      <c r="B15" s="73">
        <v>6010628.4400000004</v>
      </c>
      <c r="C15" s="73">
        <v>239958.92</v>
      </c>
      <c r="D15" s="72">
        <f t="shared" si="2"/>
        <v>6250587.3600000003</v>
      </c>
      <c r="E15" s="73">
        <v>2208652.11</v>
      </c>
      <c r="F15" s="73">
        <v>2262638.6800000002</v>
      </c>
      <c r="G15" s="72">
        <f t="shared" si="3"/>
        <v>4041935.2500000005</v>
      </c>
    </row>
    <row r="16" spans="1:7" x14ac:dyDescent="0.25">
      <c r="A16" s="40" t="s">
        <v>31</v>
      </c>
      <c r="B16" s="72">
        <v>0</v>
      </c>
      <c r="C16" s="72">
        <v>0</v>
      </c>
      <c r="D16" s="72">
        <f t="shared" si="2"/>
        <v>0</v>
      </c>
      <c r="E16" s="72">
        <v>0</v>
      </c>
      <c r="F16" s="72">
        <v>0</v>
      </c>
      <c r="G16" s="72">
        <f t="shared" si="3"/>
        <v>0</v>
      </c>
    </row>
    <row r="17" spans="1:7" x14ac:dyDescent="0.25">
      <c r="A17" s="40" t="s">
        <v>32</v>
      </c>
      <c r="B17" s="73">
        <v>15470923.74</v>
      </c>
      <c r="C17" s="73">
        <v>244754.69</v>
      </c>
      <c r="D17" s="72">
        <f t="shared" si="2"/>
        <v>15715678.43</v>
      </c>
      <c r="E17" s="73">
        <v>10845457</v>
      </c>
      <c r="F17" s="73">
        <v>10845457</v>
      </c>
      <c r="G17" s="72">
        <f t="shared" si="3"/>
        <v>4870221.43</v>
      </c>
    </row>
    <row r="18" spans="1:7" x14ac:dyDescent="0.25">
      <c r="A18" s="39" t="s">
        <v>33</v>
      </c>
      <c r="B18" s="38">
        <f t="shared" ref="B18:G18" si="4">SUM(B19:B27)</f>
        <v>20651778.770000003</v>
      </c>
      <c r="C18" s="38">
        <f t="shared" si="4"/>
        <v>19178431.640000001</v>
      </c>
      <c r="D18" s="38">
        <f t="shared" si="4"/>
        <v>39830210.410000004</v>
      </c>
      <c r="E18" s="38">
        <f t="shared" si="4"/>
        <v>18717523.57</v>
      </c>
      <c r="F18" s="38">
        <f t="shared" si="4"/>
        <v>18593226.43</v>
      </c>
      <c r="G18" s="38">
        <f t="shared" si="4"/>
        <v>21112686.84</v>
      </c>
    </row>
    <row r="19" spans="1:7" x14ac:dyDescent="0.25">
      <c r="A19" s="40" t="s">
        <v>34</v>
      </c>
      <c r="B19" s="73">
        <v>3445503.63</v>
      </c>
      <c r="C19" s="73">
        <v>2122473.4900000002</v>
      </c>
      <c r="D19" s="72">
        <f t="shared" ref="D19:D27" si="5">B19+C19</f>
        <v>5567977.1200000001</v>
      </c>
      <c r="E19" s="73">
        <v>2153263.31</v>
      </c>
      <c r="F19" s="73">
        <v>2112448.6</v>
      </c>
      <c r="G19" s="72">
        <f t="shared" ref="G19:G27" si="6">D19-E19</f>
        <v>3414713.81</v>
      </c>
    </row>
    <row r="20" spans="1:7" x14ac:dyDescent="0.25">
      <c r="A20" s="40" t="s">
        <v>35</v>
      </c>
      <c r="B20" s="73">
        <v>248803.54</v>
      </c>
      <c r="C20" s="73">
        <v>299030.38</v>
      </c>
      <c r="D20" s="72">
        <f t="shared" si="5"/>
        <v>547833.92000000004</v>
      </c>
      <c r="E20" s="73">
        <v>411566.22</v>
      </c>
      <c r="F20" s="73">
        <v>411566.22</v>
      </c>
      <c r="G20" s="72">
        <f t="shared" si="6"/>
        <v>136267.70000000007</v>
      </c>
    </row>
    <row r="21" spans="1:7" x14ac:dyDescent="0.25">
      <c r="A21" s="40" t="s">
        <v>36</v>
      </c>
      <c r="B21" s="73">
        <v>16372.13</v>
      </c>
      <c r="C21" s="73">
        <v>5000</v>
      </c>
      <c r="D21" s="72">
        <f t="shared" si="5"/>
        <v>21372.129999999997</v>
      </c>
      <c r="E21" s="73">
        <v>5317.64</v>
      </c>
      <c r="F21" s="73">
        <v>5317.64</v>
      </c>
      <c r="G21" s="72">
        <f t="shared" si="6"/>
        <v>16054.489999999998</v>
      </c>
    </row>
    <row r="22" spans="1:7" x14ac:dyDescent="0.25">
      <c r="A22" s="40" t="s">
        <v>37</v>
      </c>
      <c r="B22" s="73">
        <v>2126782.33</v>
      </c>
      <c r="C22" s="73">
        <v>7433822.5300000003</v>
      </c>
      <c r="D22" s="72">
        <f t="shared" si="5"/>
        <v>9560604.8599999994</v>
      </c>
      <c r="E22" s="73">
        <v>3595375.85</v>
      </c>
      <c r="F22" s="73">
        <v>3524932.85</v>
      </c>
      <c r="G22" s="72">
        <f t="shared" si="6"/>
        <v>5965229.0099999998</v>
      </c>
    </row>
    <row r="23" spans="1:7" x14ac:dyDescent="0.25">
      <c r="A23" s="40" t="s">
        <v>38</v>
      </c>
      <c r="B23" s="73">
        <v>23626.25</v>
      </c>
      <c r="C23" s="73">
        <v>1720731.36</v>
      </c>
      <c r="D23" s="72">
        <f t="shared" si="5"/>
        <v>1744357.61</v>
      </c>
      <c r="E23" s="73">
        <v>410035.28</v>
      </c>
      <c r="F23" s="73">
        <v>410035.28</v>
      </c>
      <c r="G23" s="72">
        <f t="shared" si="6"/>
        <v>1334322.33</v>
      </c>
    </row>
    <row r="24" spans="1:7" x14ac:dyDescent="0.25">
      <c r="A24" s="40" t="s">
        <v>39</v>
      </c>
      <c r="B24" s="73">
        <v>11385395.26</v>
      </c>
      <c r="C24" s="73">
        <v>1662225.9</v>
      </c>
      <c r="D24" s="72">
        <f t="shared" si="5"/>
        <v>13047621.16</v>
      </c>
      <c r="E24" s="73">
        <v>7277788.3799999999</v>
      </c>
      <c r="F24" s="73">
        <v>7277788.3799999999</v>
      </c>
      <c r="G24" s="72">
        <f t="shared" si="6"/>
        <v>5769832.7800000003</v>
      </c>
    </row>
    <row r="25" spans="1:7" x14ac:dyDescent="0.25">
      <c r="A25" s="40" t="s">
        <v>40</v>
      </c>
      <c r="B25" s="73">
        <v>1057526.1200000001</v>
      </c>
      <c r="C25" s="73">
        <v>1715663</v>
      </c>
      <c r="D25" s="72">
        <f t="shared" si="5"/>
        <v>2773189.12</v>
      </c>
      <c r="E25" s="73">
        <v>263525.76000000001</v>
      </c>
      <c r="F25" s="73">
        <v>250493.16</v>
      </c>
      <c r="G25" s="72">
        <f t="shared" si="6"/>
        <v>2509663.3600000003</v>
      </c>
    </row>
    <row r="26" spans="1:7" x14ac:dyDescent="0.25">
      <c r="A26" s="40" t="s">
        <v>41</v>
      </c>
      <c r="B26" s="72">
        <v>0</v>
      </c>
      <c r="C26" s="72">
        <v>0</v>
      </c>
      <c r="D26" s="72">
        <f t="shared" si="5"/>
        <v>0</v>
      </c>
      <c r="E26" s="72">
        <v>0</v>
      </c>
      <c r="F26" s="72">
        <v>0</v>
      </c>
      <c r="G26" s="72">
        <f t="shared" si="6"/>
        <v>0</v>
      </c>
    </row>
    <row r="27" spans="1:7" x14ac:dyDescent="0.25">
      <c r="A27" s="40" t="s">
        <v>42</v>
      </c>
      <c r="B27" s="73">
        <v>2347769.5099999998</v>
      </c>
      <c r="C27" s="73">
        <v>4219484.9800000004</v>
      </c>
      <c r="D27" s="72">
        <f t="shared" si="5"/>
        <v>6567254.4900000002</v>
      </c>
      <c r="E27" s="73">
        <v>4600651.13</v>
      </c>
      <c r="F27" s="73">
        <v>4600644.3</v>
      </c>
      <c r="G27" s="72">
        <f t="shared" si="6"/>
        <v>1966603.3600000003</v>
      </c>
    </row>
    <row r="28" spans="1:7" x14ac:dyDescent="0.25">
      <c r="A28" s="39" t="s">
        <v>43</v>
      </c>
      <c r="B28" s="38">
        <f t="shared" ref="B28:G28" si="7">SUM(B29:B37)</f>
        <v>24428187.960000001</v>
      </c>
      <c r="C28" s="38">
        <f t="shared" si="7"/>
        <v>19513261.66</v>
      </c>
      <c r="D28" s="38">
        <f t="shared" si="7"/>
        <v>43941449.619999997</v>
      </c>
      <c r="E28" s="38">
        <f t="shared" si="7"/>
        <v>25965644.350000001</v>
      </c>
      <c r="F28" s="38">
        <f t="shared" si="7"/>
        <v>25841671.380000003</v>
      </c>
      <c r="G28" s="38">
        <f t="shared" si="7"/>
        <v>17975805.27</v>
      </c>
    </row>
    <row r="29" spans="1:7" x14ac:dyDescent="0.25">
      <c r="A29" s="40" t="s">
        <v>44</v>
      </c>
      <c r="B29" s="73">
        <v>1742342.67</v>
      </c>
      <c r="C29" s="73">
        <v>317165.57</v>
      </c>
      <c r="D29" s="72">
        <f t="shared" ref="D29:D37" si="8">B29+C29</f>
        <v>2059508.24</v>
      </c>
      <c r="E29" s="73">
        <v>787520.37</v>
      </c>
      <c r="F29" s="73">
        <v>787079.57</v>
      </c>
      <c r="G29" s="72">
        <f t="shared" ref="G29:G37" si="9">D29-E29</f>
        <v>1271987.8700000001</v>
      </c>
    </row>
    <row r="30" spans="1:7" x14ac:dyDescent="0.25">
      <c r="A30" s="40" t="s">
        <v>45</v>
      </c>
      <c r="B30" s="73">
        <v>2508861.08</v>
      </c>
      <c r="C30" s="73">
        <v>1141511.1299999999</v>
      </c>
      <c r="D30" s="72">
        <f t="shared" si="8"/>
        <v>3650372.21</v>
      </c>
      <c r="E30" s="73">
        <v>983867.92</v>
      </c>
      <c r="F30" s="73">
        <v>914267.92</v>
      </c>
      <c r="G30" s="72">
        <f t="shared" si="9"/>
        <v>2666504.29</v>
      </c>
    </row>
    <row r="31" spans="1:7" x14ac:dyDescent="0.25">
      <c r="A31" s="40" t="s">
        <v>46</v>
      </c>
      <c r="B31" s="73">
        <v>963184.48</v>
      </c>
      <c r="C31" s="73">
        <v>6064600.3700000001</v>
      </c>
      <c r="D31" s="72">
        <f t="shared" si="8"/>
        <v>7027784.8499999996</v>
      </c>
      <c r="E31" s="73">
        <v>3699935.55</v>
      </c>
      <c r="F31" s="73">
        <v>3699935.55</v>
      </c>
      <c r="G31" s="72">
        <f t="shared" si="9"/>
        <v>3327849.3</v>
      </c>
    </row>
    <row r="32" spans="1:7" x14ac:dyDescent="0.25">
      <c r="A32" s="40" t="s">
        <v>47</v>
      </c>
      <c r="B32" s="73">
        <v>970517.48</v>
      </c>
      <c r="C32" s="73">
        <v>414324</v>
      </c>
      <c r="D32" s="72">
        <f t="shared" si="8"/>
        <v>1384841.48</v>
      </c>
      <c r="E32" s="73">
        <v>483947.88</v>
      </c>
      <c r="F32" s="73">
        <v>483947.88</v>
      </c>
      <c r="G32" s="72">
        <f t="shared" si="9"/>
        <v>900893.6</v>
      </c>
    </row>
    <row r="33" spans="1:7" ht="14.45" customHeight="1" x14ac:dyDescent="0.25">
      <c r="A33" s="40" t="s">
        <v>48</v>
      </c>
      <c r="B33" s="73">
        <v>1946887.76</v>
      </c>
      <c r="C33" s="73">
        <v>5151701.8499999996</v>
      </c>
      <c r="D33" s="72">
        <f t="shared" si="8"/>
        <v>7098589.6099999994</v>
      </c>
      <c r="E33" s="73">
        <v>3805294.17</v>
      </c>
      <c r="F33" s="73">
        <v>3805291</v>
      </c>
      <c r="G33" s="72">
        <f t="shared" si="9"/>
        <v>3293295.4399999995</v>
      </c>
    </row>
    <row r="34" spans="1:7" ht="14.45" customHeight="1" x14ac:dyDescent="0.25">
      <c r="A34" s="40" t="s">
        <v>49</v>
      </c>
      <c r="B34" s="73">
        <v>2341752.52</v>
      </c>
      <c r="C34" s="73">
        <v>199796.07</v>
      </c>
      <c r="D34" s="72">
        <f t="shared" si="8"/>
        <v>2541548.59</v>
      </c>
      <c r="E34" s="73">
        <v>1495409.63</v>
      </c>
      <c r="F34" s="73">
        <v>1491281.63</v>
      </c>
      <c r="G34" s="72">
        <f t="shared" si="9"/>
        <v>1046138.96</v>
      </c>
    </row>
    <row r="35" spans="1:7" ht="14.45" customHeight="1" x14ac:dyDescent="0.25">
      <c r="A35" s="40" t="s">
        <v>50</v>
      </c>
      <c r="B35" s="73">
        <v>238907.46</v>
      </c>
      <c r="C35" s="73">
        <v>220623.81</v>
      </c>
      <c r="D35" s="72">
        <f t="shared" si="8"/>
        <v>459531.27</v>
      </c>
      <c r="E35" s="73">
        <v>110995.98</v>
      </c>
      <c r="F35" s="73">
        <v>110690.98</v>
      </c>
      <c r="G35" s="72">
        <f t="shared" si="9"/>
        <v>348535.29000000004</v>
      </c>
    </row>
    <row r="36" spans="1:7" ht="14.45" customHeight="1" x14ac:dyDescent="0.25">
      <c r="A36" s="40" t="s">
        <v>51</v>
      </c>
      <c r="B36" s="73">
        <v>9639284.7899999991</v>
      </c>
      <c r="C36" s="73">
        <v>4761060</v>
      </c>
      <c r="D36" s="72">
        <f t="shared" si="8"/>
        <v>14400344.789999999</v>
      </c>
      <c r="E36" s="73">
        <v>12270328.02</v>
      </c>
      <c r="F36" s="73">
        <v>12220832.02</v>
      </c>
      <c r="G36" s="72">
        <f t="shared" si="9"/>
        <v>2130016.7699999996</v>
      </c>
    </row>
    <row r="37" spans="1:7" ht="14.45" customHeight="1" x14ac:dyDescent="0.25">
      <c r="A37" s="40" t="s">
        <v>52</v>
      </c>
      <c r="B37" s="73">
        <v>4076449.72</v>
      </c>
      <c r="C37" s="73">
        <v>1242478.8600000001</v>
      </c>
      <c r="D37" s="72">
        <f t="shared" si="8"/>
        <v>5318928.58</v>
      </c>
      <c r="E37" s="73">
        <v>2328344.83</v>
      </c>
      <c r="F37" s="73">
        <v>2328344.83</v>
      </c>
      <c r="G37" s="72">
        <f t="shared" si="9"/>
        <v>2990583.75</v>
      </c>
    </row>
    <row r="38" spans="1:7" x14ac:dyDescent="0.25">
      <c r="A38" s="39" t="s">
        <v>53</v>
      </c>
      <c r="B38" s="38">
        <f t="shared" ref="B38:G38" si="10">SUM(B39:B47)</f>
        <v>28192083.150000002</v>
      </c>
      <c r="C38" s="38">
        <f t="shared" si="10"/>
        <v>3912580.66</v>
      </c>
      <c r="D38" s="38">
        <f t="shared" si="10"/>
        <v>32104663.810000002</v>
      </c>
      <c r="E38" s="38">
        <f t="shared" si="10"/>
        <v>21947163.559999999</v>
      </c>
      <c r="F38" s="38">
        <f t="shared" si="10"/>
        <v>21559660.809999999</v>
      </c>
      <c r="G38" s="38">
        <f t="shared" si="10"/>
        <v>10157500.250000002</v>
      </c>
    </row>
    <row r="39" spans="1:7" x14ac:dyDescent="0.25">
      <c r="A39" s="40" t="s">
        <v>54</v>
      </c>
      <c r="B39" s="72">
        <v>0</v>
      </c>
      <c r="C39" s="72">
        <v>0</v>
      </c>
      <c r="D39" s="72">
        <f t="shared" ref="D39:D47" si="11">B39+C39</f>
        <v>0</v>
      </c>
      <c r="E39" s="72">
        <v>0</v>
      </c>
      <c r="F39" s="72">
        <v>0</v>
      </c>
      <c r="G39" s="72">
        <f t="shared" ref="G39:G47" si="12">D39-E39</f>
        <v>0</v>
      </c>
    </row>
    <row r="40" spans="1:7" x14ac:dyDescent="0.25">
      <c r="A40" s="40" t="s">
        <v>55</v>
      </c>
      <c r="B40" s="73">
        <v>0</v>
      </c>
      <c r="C40" s="73">
        <v>1113402.19</v>
      </c>
      <c r="D40" s="72">
        <f t="shared" si="11"/>
        <v>1113402.19</v>
      </c>
      <c r="E40" s="73">
        <v>619024</v>
      </c>
      <c r="F40" s="73">
        <v>619024</v>
      </c>
      <c r="G40" s="72">
        <f t="shared" si="12"/>
        <v>494378.18999999994</v>
      </c>
    </row>
    <row r="41" spans="1:7" x14ac:dyDescent="0.25">
      <c r="A41" s="40" t="s">
        <v>56</v>
      </c>
      <c r="B41" s="73">
        <v>22675728.190000001</v>
      </c>
      <c r="C41" s="73">
        <v>-387154.93</v>
      </c>
      <c r="D41" s="72">
        <f t="shared" si="11"/>
        <v>22288573.260000002</v>
      </c>
      <c r="E41" s="73">
        <v>18153544.309999999</v>
      </c>
      <c r="F41" s="73">
        <v>17827175.789999999</v>
      </c>
      <c r="G41" s="72">
        <f t="shared" si="12"/>
        <v>4135028.950000003</v>
      </c>
    </row>
    <row r="42" spans="1:7" x14ac:dyDescent="0.25">
      <c r="A42" s="40" t="s">
        <v>57</v>
      </c>
      <c r="B42" s="73">
        <v>5516354.96</v>
      </c>
      <c r="C42" s="73">
        <v>3186333.4</v>
      </c>
      <c r="D42" s="72">
        <f t="shared" si="11"/>
        <v>8702688.3599999994</v>
      </c>
      <c r="E42" s="73">
        <v>3174595.25</v>
      </c>
      <c r="F42" s="73">
        <v>3113461.02</v>
      </c>
      <c r="G42" s="72">
        <f t="shared" si="12"/>
        <v>5528093.1099999994</v>
      </c>
    </row>
    <row r="43" spans="1:7" x14ac:dyDescent="0.25">
      <c r="A43" s="40" t="s">
        <v>58</v>
      </c>
      <c r="B43" s="72">
        <v>0</v>
      </c>
      <c r="C43" s="72">
        <v>0</v>
      </c>
      <c r="D43" s="72">
        <f t="shared" si="11"/>
        <v>0</v>
      </c>
      <c r="E43" s="72">
        <v>0</v>
      </c>
      <c r="F43" s="72">
        <v>0</v>
      </c>
      <c r="G43" s="72">
        <f t="shared" si="12"/>
        <v>0</v>
      </c>
    </row>
    <row r="44" spans="1:7" x14ac:dyDescent="0.25">
      <c r="A44" s="40" t="s">
        <v>59</v>
      </c>
      <c r="B44" s="72">
        <v>0</v>
      </c>
      <c r="C44" s="72">
        <v>0</v>
      </c>
      <c r="D44" s="72">
        <f t="shared" si="11"/>
        <v>0</v>
      </c>
      <c r="E44" s="72">
        <v>0</v>
      </c>
      <c r="F44" s="72">
        <v>0</v>
      </c>
      <c r="G44" s="72">
        <f t="shared" si="12"/>
        <v>0</v>
      </c>
    </row>
    <row r="45" spans="1:7" x14ac:dyDescent="0.25">
      <c r="A45" s="40" t="s">
        <v>60</v>
      </c>
      <c r="B45" s="72">
        <v>0</v>
      </c>
      <c r="C45" s="72">
        <v>0</v>
      </c>
      <c r="D45" s="72">
        <f t="shared" si="11"/>
        <v>0</v>
      </c>
      <c r="E45" s="72">
        <v>0</v>
      </c>
      <c r="F45" s="72">
        <v>0</v>
      </c>
      <c r="G45" s="72">
        <f t="shared" si="12"/>
        <v>0</v>
      </c>
    </row>
    <row r="46" spans="1:7" x14ac:dyDescent="0.25">
      <c r="A46" s="40" t="s">
        <v>61</v>
      </c>
      <c r="B46" s="72">
        <v>0</v>
      </c>
      <c r="C46" s="72">
        <v>0</v>
      </c>
      <c r="D46" s="72">
        <f t="shared" si="11"/>
        <v>0</v>
      </c>
      <c r="E46" s="72">
        <v>0</v>
      </c>
      <c r="F46" s="72">
        <v>0</v>
      </c>
      <c r="G46" s="72">
        <f t="shared" si="12"/>
        <v>0</v>
      </c>
    </row>
    <row r="47" spans="1:7" x14ac:dyDescent="0.25">
      <c r="A47" s="40" t="s">
        <v>62</v>
      </c>
      <c r="B47" s="72">
        <v>0</v>
      </c>
      <c r="C47" s="72">
        <v>0</v>
      </c>
      <c r="D47" s="72">
        <f t="shared" si="11"/>
        <v>0</v>
      </c>
      <c r="E47" s="72">
        <v>0</v>
      </c>
      <c r="F47" s="72">
        <v>0</v>
      </c>
      <c r="G47" s="72">
        <f t="shared" si="12"/>
        <v>0</v>
      </c>
    </row>
    <row r="48" spans="1:7" x14ac:dyDescent="0.25">
      <c r="A48" s="39" t="s">
        <v>63</v>
      </c>
      <c r="B48" s="38">
        <f t="shared" ref="B48:G48" si="13">SUM(B49:B57)</f>
        <v>1610244.9300000002</v>
      </c>
      <c r="C48" s="38">
        <f t="shared" si="13"/>
        <v>3327095.23</v>
      </c>
      <c r="D48" s="38">
        <f t="shared" si="13"/>
        <v>4937340.1600000011</v>
      </c>
      <c r="E48" s="38">
        <f t="shared" si="13"/>
        <v>996243.03</v>
      </c>
      <c r="F48" s="38">
        <f t="shared" si="13"/>
        <v>993807.03</v>
      </c>
      <c r="G48" s="38">
        <f t="shared" si="13"/>
        <v>3941097.13</v>
      </c>
    </row>
    <row r="49" spans="1:7" x14ac:dyDescent="0.25">
      <c r="A49" s="40" t="s">
        <v>64</v>
      </c>
      <c r="B49" s="73">
        <v>908312.8</v>
      </c>
      <c r="C49" s="73">
        <v>2383427.33</v>
      </c>
      <c r="D49" s="72">
        <f t="shared" ref="D49:D57" si="14">B49+C49</f>
        <v>3291740.13</v>
      </c>
      <c r="E49" s="73">
        <v>774277.42</v>
      </c>
      <c r="F49" s="73">
        <v>771841.42</v>
      </c>
      <c r="G49" s="72">
        <f t="shared" ref="G49:G57" si="15">D49-E49</f>
        <v>2517462.71</v>
      </c>
    </row>
    <row r="50" spans="1:7" x14ac:dyDescent="0.25">
      <c r="A50" s="40" t="s">
        <v>65</v>
      </c>
      <c r="B50" s="73">
        <v>104890.77</v>
      </c>
      <c r="C50" s="73">
        <v>47190</v>
      </c>
      <c r="D50" s="72">
        <f t="shared" si="14"/>
        <v>152080.77000000002</v>
      </c>
      <c r="E50" s="73">
        <v>0</v>
      </c>
      <c r="F50" s="73">
        <v>0</v>
      </c>
      <c r="G50" s="72">
        <f t="shared" si="15"/>
        <v>152080.77000000002</v>
      </c>
    </row>
    <row r="51" spans="1:7" x14ac:dyDescent="0.25">
      <c r="A51" s="40" t="s">
        <v>66</v>
      </c>
      <c r="B51" s="73">
        <v>0</v>
      </c>
      <c r="C51" s="73">
        <v>284062</v>
      </c>
      <c r="D51" s="72">
        <f t="shared" si="14"/>
        <v>284062</v>
      </c>
      <c r="E51" s="73">
        <v>0</v>
      </c>
      <c r="F51" s="73">
        <v>0</v>
      </c>
      <c r="G51" s="72">
        <f t="shared" si="15"/>
        <v>284062</v>
      </c>
    </row>
    <row r="52" spans="1:7" x14ac:dyDescent="0.25">
      <c r="A52" s="40" t="s">
        <v>67</v>
      </c>
      <c r="B52" s="73">
        <v>0</v>
      </c>
      <c r="C52" s="73">
        <v>678160</v>
      </c>
      <c r="D52" s="72">
        <f t="shared" si="14"/>
        <v>678160</v>
      </c>
      <c r="E52" s="73">
        <v>88160</v>
      </c>
      <c r="F52" s="73">
        <v>88160</v>
      </c>
      <c r="G52" s="72">
        <f t="shared" si="15"/>
        <v>590000</v>
      </c>
    </row>
    <row r="53" spans="1:7" x14ac:dyDescent="0.25">
      <c r="A53" s="40" t="s">
        <v>68</v>
      </c>
      <c r="B53" s="72">
        <v>0</v>
      </c>
      <c r="C53" s="72">
        <v>0</v>
      </c>
      <c r="D53" s="72">
        <f t="shared" si="14"/>
        <v>0</v>
      </c>
      <c r="E53" s="72">
        <v>0</v>
      </c>
      <c r="F53" s="72">
        <v>0</v>
      </c>
      <c r="G53" s="72">
        <f t="shared" si="15"/>
        <v>0</v>
      </c>
    </row>
    <row r="54" spans="1:7" x14ac:dyDescent="0.25">
      <c r="A54" s="40" t="s">
        <v>69</v>
      </c>
      <c r="B54" s="73">
        <v>570976.93000000005</v>
      </c>
      <c r="C54" s="73">
        <v>-62744.1</v>
      </c>
      <c r="D54" s="72">
        <f t="shared" si="14"/>
        <v>508232.83000000007</v>
      </c>
      <c r="E54" s="73">
        <v>133805.60999999999</v>
      </c>
      <c r="F54" s="73">
        <v>133805.60999999999</v>
      </c>
      <c r="G54" s="72">
        <f t="shared" si="15"/>
        <v>374427.22000000009</v>
      </c>
    </row>
    <row r="55" spans="1:7" x14ac:dyDescent="0.25">
      <c r="A55" s="40" t="s">
        <v>70</v>
      </c>
      <c r="B55" s="73">
        <v>13621.61</v>
      </c>
      <c r="C55" s="73">
        <v>-2000</v>
      </c>
      <c r="D55" s="72">
        <f t="shared" si="14"/>
        <v>11621.61</v>
      </c>
      <c r="E55" s="73">
        <v>0</v>
      </c>
      <c r="F55" s="73">
        <v>0</v>
      </c>
      <c r="G55" s="72">
        <f t="shared" si="15"/>
        <v>11621.61</v>
      </c>
    </row>
    <row r="56" spans="1:7" x14ac:dyDescent="0.25">
      <c r="A56" s="40" t="s">
        <v>71</v>
      </c>
      <c r="B56" s="72">
        <v>0</v>
      </c>
      <c r="C56" s="72">
        <v>0</v>
      </c>
      <c r="D56" s="72">
        <f t="shared" si="14"/>
        <v>0</v>
      </c>
      <c r="E56" s="72">
        <v>0</v>
      </c>
      <c r="F56" s="72">
        <v>0</v>
      </c>
      <c r="G56" s="72">
        <f t="shared" si="15"/>
        <v>0</v>
      </c>
    </row>
    <row r="57" spans="1:7" x14ac:dyDescent="0.25">
      <c r="A57" s="40" t="s">
        <v>72</v>
      </c>
      <c r="B57" s="73">
        <v>12442.82</v>
      </c>
      <c r="C57" s="73">
        <v>-1000</v>
      </c>
      <c r="D57" s="72">
        <f t="shared" si="14"/>
        <v>11442.82</v>
      </c>
      <c r="E57" s="73">
        <v>0</v>
      </c>
      <c r="F57" s="73">
        <v>0</v>
      </c>
      <c r="G57" s="72">
        <f t="shared" si="15"/>
        <v>11442.82</v>
      </c>
    </row>
    <row r="58" spans="1:7" x14ac:dyDescent="0.25">
      <c r="A58" s="39" t="s">
        <v>73</v>
      </c>
      <c r="B58" s="38">
        <f t="shared" ref="B58:G58" si="16">SUM(B59:B61)</f>
        <v>20000</v>
      </c>
      <c r="C58" s="38">
        <f t="shared" si="16"/>
        <v>76735692.620000005</v>
      </c>
      <c r="D58" s="38">
        <f t="shared" si="16"/>
        <v>76755692.620000005</v>
      </c>
      <c r="E58" s="38">
        <f t="shared" si="16"/>
        <v>8070810.75</v>
      </c>
      <c r="F58" s="38">
        <f t="shared" si="16"/>
        <v>7320810.75</v>
      </c>
      <c r="G58" s="38">
        <f t="shared" si="16"/>
        <v>68684881.870000005</v>
      </c>
    </row>
    <row r="59" spans="1:7" x14ac:dyDescent="0.25">
      <c r="A59" s="40" t="s">
        <v>74</v>
      </c>
      <c r="B59" s="73">
        <v>0</v>
      </c>
      <c r="C59" s="73">
        <v>76202692.620000005</v>
      </c>
      <c r="D59" s="72">
        <f t="shared" ref="D59:D61" si="17">B59+C59</f>
        <v>76202692.620000005</v>
      </c>
      <c r="E59" s="73">
        <v>7742210.75</v>
      </c>
      <c r="F59" s="73">
        <v>6992210.75</v>
      </c>
      <c r="G59" s="72">
        <f t="shared" ref="G59:G61" si="18">D59-E59</f>
        <v>68460481.870000005</v>
      </c>
    </row>
    <row r="60" spans="1:7" x14ac:dyDescent="0.25">
      <c r="A60" s="40" t="s">
        <v>75</v>
      </c>
      <c r="B60" s="72">
        <v>0</v>
      </c>
      <c r="C60" s="72">
        <v>0</v>
      </c>
      <c r="D60" s="72">
        <f t="shared" si="17"/>
        <v>0</v>
      </c>
      <c r="E60" s="72">
        <v>0</v>
      </c>
      <c r="F60" s="72">
        <v>0</v>
      </c>
      <c r="G60" s="72">
        <f t="shared" si="18"/>
        <v>0</v>
      </c>
    </row>
    <row r="61" spans="1:7" x14ac:dyDescent="0.25">
      <c r="A61" s="40" t="s">
        <v>76</v>
      </c>
      <c r="B61" s="73">
        <v>20000</v>
      </c>
      <c r="C61" s="73">
        <v>533000</v>
      </c>
      <c r="D61" s="72">
        <f t="shared" si="17"/>
        <v>553000</v>
      </c>
      <c r="E61" s="73">
        <v>328600</v>
      </c>
      <c r="F61" s="73">
        <v>328600</v>
      </c>
      <c r="G61" s="72">
        <f t="shared" si="18"/>
        <v>224400</v>
      </c>
    </row>
    <row r="62" spans="1:7" x14ac:dyDescent="0.25">
      <c r="A62" s="39" t="s">
        <v>77</v>
      </c>
      <c r="B62" s="38">
        <f t="shared" ref="B62:G62" si="19">SUM(B63:B67,B69:B70)</f>
        <v>52534619.670000002</v>
      </c>
      <c r="C62" s="38">
        <f t="shared" si="19"/>
        <v>-49162749.170000002</v>
      </c>
      <c r="D62" s="38">
        <f t="shared" si="19"/>
        <v>3371870.5</v>
      </c>
      <c r="E62" s="38">
        <f t="shared" si="19"/>
        <v>0</v>
      </c>
      <c r="F62" s="38">
        <f t="shared" si="19"/>
        <v>0</v>
      </c>
      <c r="G62" s="38">
        <f t="shared" si="19"/>
        <v>3371870.5</v>
      </c>
    </row>
    <row r="63" spans="1:7" x14ac:dyDescent="0.25">
      <c r="A63" s="40" t="s">
        <v>78</v>
      </c>
      <c r="B63" s="72">
        <v>0</v>
      </c>
      <c r="C63" s="72">
        <v>0</v>
      </c>
      <c r="D63" s="72">
        <f t="shared" ref="D63:D70" si="20">B63+C63</f>
        <v>0</v>
      </c>
      <c r="E63" s="72">
        <v>0</v>
      </c>
      <c r="F63" s="72">
        <v>0</v>
      </c>
      <c r="G63" s="72">
        <f t="shared" ref="G63:G70" si="21">D63-E63</f>
        <v>0</v>
      </c>
    </row>
    <row r="64" spans="1:7" x14ac:dyDescent="0.25">
      <c r="A64" s="40" t="s">
        <v>79</v>
      </c>
      <c r="B64" s="72">
        <v>0</v>
      </c>
      <c r="C64" s="72">
        <v>0</v>
      </c>
      <c r="D64" s="72">
        <f t="shared" si="20"/>
        <v>0</v>
      </c>
      <c r="E64" s="72">
        <v>0</v>
      </c>
      <c r="F64" s="72">
        <v>0</v>
      </c>
      <c r="G64" s="72">
        <f t="shared" si="21"/>
        <v>0</v>
      </c>
    </row>
    <row r="65" spans="1:7" x14ac:dyDescent="0.25">
      <c r="A65" s="40" t="s">
        <v>80</v>
      </c>
      <c r="B65" s="72">
        <v>0</v>
      </c>
      <c r="C65" s="72">
        <v>0</v>
      </c>
      <c r="D65" s="72">
        <f t="shared" si="20"/>
        <v>0</v>
      </c>
      <c r="E65" s="72">
        <v>0</v>
      </c>
      <c r="F65" s="72">
        <v>0</v>
      </c>
      <c r="G65" s="72">
        <f t="shared" si="21"/>
        <v>0</v>
      </c>
    </row>
    <row r="66" spans="1:7" x14ac:dyDescent="0.25">
      <c r="A66" s="40" t="s">
        <v>81</v>
      </c>
      <c r="B66" s="72">
        <v>0</v>
      </c>
      <c r="C66" s="72">
        <v>0</v>
      </c>
      <c r="D66" s="72">
        <f t="shared" si="20"/>
        <v>0</v>
      </c>
      <c r="E66" s="72">
        <v>0</v>
      </c>
      <c r="F66" s="72">
        <v>0</v>
      </c>
      <c r="G66" s="72">
        <f t="shared" si="21"/>
        <v>0</v>
      </c>
    </row>
    <row r="67" spans="1:7" x14ac:dyDescent="0.25">
      <c r="A67" s="40" t="s">
        <v>82</v>
      </c>
      <c r="B67" s="72">
        <v>0</v>
      </c>
      <c r="C67" s="72">
        <v>0</v>
      </c>
      <c r="D67" s="72">
        <f t="shared" si="20"/>
        <v>0</v>
      </c>
      <c r="E67" s="72">
        <v>0</v>
      </c>
      <c r="F67" s="72">
        <v>0</v>
      </c>
      <c r="G67" s="72">
        <f t="shared" si="21"/>
        <v>0</v>
      </c>
    </row>
    <row r="68" spans="1:7" x14ac:dyDescent="0.25">
      <c r="A68" s="40" t="s">
        <v>83</v>
      </c>
      <c r="B68" s="72">
        <v>0</v>
      </c>
      <c r="C68" s="72">
        <v>0</v>
      </c>
      <c r="D68" s="72">
        <f t="shared" si="20"/>
        <v>0</v>
      </c>
      <c r="E68" s="72">
        <v>0</v>
      </c>
      <c r="F68" s="72">
        <v>0</v>
      </c>
      <c r="G68" s="72">
        <f t="shared" si="21"/>
        <v>0</v>
      </c>
    </row>
    <row r="69" spans="1:7" x14ac:dyDescent="0.25">
      <c r="A69" s="40" t="s">
        <v>84</v>
      </c>
      <c r="B69" s="72">
        <v>0</v>
      </c>
      <c r="C69" s="72">
        <v>0</v>
      </c>
      <c r="D69" s="72">
        <f t="shared" si="20"/>
        <v>0</v>
      </c>
      <c r="E69" s="72">
        <v>0</v>
      </c>
      <c r="F69" s="72">
        <v>0</v>
      </c>
      <c r="G69" s="72">
        <f t="shared" si="21"/>
        <v>0</v>
      </c>
    </row>
    <row r="70" spans="1:7" x14ac:dyDescent="0.25">
      <c r="A70" s="40" t="s">
        <v>85</v>
      </c>
      <c r="B70" s="73">
        <v>52534619.670000002</v>
      </c>
      <c r="C70" s="73">
        <v>-49162749.170000002</v>
      </c>
      <c r="D70" s="72">
        <f t="shared" si="20"/>
        <v>3371870.5</v>
      </c>
      <c r="E70" s="73">
        <v>0</v>
      </c>
      <c r="F70" s="73">
        <v>0</v>
      </c>
      <c r="G70" s="72">
        <f t="shared" si="21"/>
        <v>3371870.5</v>
      </c>
    </row>
    <row r="71" spans="1:7" x14ac:dyDescent="0.25">
      <c r="A71" s="39" t="s">
        <v>86</v>
      </c>
      <c r="B71" s="38">
        <f t="shared" ref="B71:G71" si="22">SUM(B72:B74)</f>
        <v>231829.5</v>
      </c>
      <c r="C71" s="38">
        <f t="shared" si="22"/>
        <v>11660000</v>
      </c>
      <c r="D71" s="38">
        <f t="shared" si="22"/>
        <v>11891829.5</v>
      </c>
      <c r="E71" s="38">
        <f t="shared" si="22"/>
        <v>7301512.6600000001</v>
      </c>
      <c r="F71" s="38">
        <f t="shared" si="22"/>
        <v>5640608.5</v>
      </c>
      <c r="G71" s="38">
        <f t="shared" si="22"/>
        <v>4590316.84</v>
      </c>
    </row>
    <row r="72" spans="1:7" x14ac:dyDescent="0.25">
      <c r="A72" s="40" t="s">
        <v>87</v>
      </c>
      <c r="B72" s="72">
        <v>0</v>
      </c>
      <c r="C72" s="72">
        <v>0</v>
      </c>
      <c r="D72" s="72">
        <f t="shared" ref="D72:D74" si="23">B72+C72</f>
        <v>0</v>
      </c>
      <c r="E72" s="72">
        <v>0</v>
      </c>
      <c r="F72" s="72">
        <v>0</v>
      </c>
      <c r="G72" s="72">
        <f t="shared" ref="G72:G74" si="24">D72-E72</f>
        <v>0</v>
      </c>
    </row>
    <row r="73" spans="1:7" x14ac:dyDescent="0.25">
      <c r="A73" s="40" t="s">
        <v>88</v>
      </c>
      <c r="B73" s="72">
        <v>0</v>
      </c>
      <c r="C73" s="72">
        <v>0</v>
      </c>
      <c r="D73" s="72">
        <f t="shared" si="23"/>
        <v>0</v>
      </c>
      <c r="E73" s="72">
        <v>0</v>
      </c>
      <c r="F73" s="72">
        <v>0</v>
      </c>
      <c r="G73" s="72">
        <f t="shared" si="24"/>
        <v>0</v>
      </c>
    </row>
    <row r="74" spans="1:7" x14ac:dyDescent="0.25">
      <c r="A74" s="40" t="s">
        <v>89</v>
      </c>
      <c r="B74" s="73">
        <v>231829.5</v>
      </c>
      <c r="C74" s="73">
        <v>11660000</v>
      </c>
      <c r="D74" s="72">
        <f t="shared" si="23"/>
        <v>11891829.5</v>
      </c>
      <c r="E74" s="73">
        <v>7301512.6600000001</v>
      </c>
      <c r="F74" s="73">
        <v>5640608.5</v>
      </c>
      <c r="G74" s="72">
        <f t="shared" si="24"/>
        <v>4590316.84</v>
      </c>
    </row>
    <row r="75" spans="1:7" x14ac:dyDescent="0.25">
      <c r="A75" s="39" t="s">
        <v>90</v>
      </c>
      <c r="B75" s="38">
        <f t="shared" ref="B75:G75" si="25">SUM(B76:B82)</f>
        <v>0</v>
      </c>
      <c r="C75" s="38">
        <f t="shared" si="25"/>
        <v>0</v>
      </c>
      <c r="D75" s="38">
        <f t="shared" si="25"/>
        <v>0</v>
      </c>
      <c r="E75" s="38">
        <f t="shared" si="25"/>
        <v>0</v>
      </c>
      <c r="F75" s="38">
        <f t="shared" si="25"/>
        <v>0</v>
      </c>
      <c r="G75" s="38">
        <f t="shared" si="25"/>
        <v>0</v>
      </c>
    </row>
    <row r="76" spans="1:7" x14ac:dyDescent="0.25">
      <c r="A76" s="40" t="s">
        <v>91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f>D76-E76</f>
        <v>0</v>
      </c>
    </row>
    <row r="77" spans="1:7" x14ac:dyDescent="0.25">
      <c r="A77" s="40" t="s">
        <v>92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f t="shared" ref="G77:G82" si="26">D77-E77</f>
        <v>0</v>
      </c>
    </row>
    <row r="78" spans="1:7" x14ac:dyDescent="0.25">
      <c r="A78" s="40" t="s">
        <v>93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f t="shared" si="26"/>
        <v>0</v>
      </c>
    </row>
    <row r="79" spans="1:7" x14ac:dyDescent="0.25">
      <c r="A79" s="40" t="s">
        <v>94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f t="shared" si="26"/>
        <v>0</v>
      </c>
    </row>
    <row r="80" spans="1:7" x14ac:dyDescent="0.25">
      <c r="A80" s="40" t="s">
        <v>95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26"/>
        <v>0</v>
      </c>
    </row>
    <row r="81" spans="1:7" x14ac:dyDescent="0.25">
      <c r="A81" s="40" t="s">
        <v>96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f t="shared" si="26"/>
        <v>0</v>
      </c>
    </row>
    <row r="82" spans="1:7" x14ac:dyDescent="0.25">
      <c r="A82" s="40" t="s">
        <v>97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f t="shared" si="26"/>
        <v>0</v>
      </c>
    </row>
    <row r="83" spans="1:7" x14ac:dyDescent="0.25">
      <c r="A83" s="41"/>
      <c r="B83" s="36"/>
      <c r="C83" s="36"/>
      <c r="D83" s="36"/>
      <c r="E83" s="36"/>
      <c r="F83" s="36"/>
      <c r="G83" s="36"/>
    </row>
    <row r="84" spans="1:7" x14ac:dyDescent="0.25">
      <c r="A84" s="7" t="s">
        <v>98</v>
      </c>
      <c r="B84" s="38">
        <f t="shared" ref="B84:G84" si="27">SUM(B85,B93,B103,B113,B123,B133,B137,B146,B150)</f>
        <v>121765046.34999999</v>
      </c>
      <c r="C84" s="38">
        <f t="shared" si="27"/>
        <v>157789362.16999999</v>
      </c>
      <c r="D84" s="38">
        <f t="shared" si="27"/>
        <v>279554408.51999998</v>
      </c>
      <c r="E84" s="38">
        <f t="shared" si="27"/>
        <v>98990546.409999996</v>
      </c>
      <c r="F84" s="38">
        <f t="shared" si="27"/>
        <v>98204085.290000007</v>
      </c>
      <c r="G84" s="38">
        <f t="shared" si="27"/>
        <v>180563862.11000001</v>
      </c>
    </row>
    <row r="85" spans="1:7" x14ac:dyDescent="0.25">
      <c r="A85" s="39" t="s">
        <v>25</v>
      </c>
      <c r="B85" s="38">
        <f t="shared" ref="B85:G85" si="28">SUM(B86:B92)</f>
        <v>61073341.469999999</v>
      </c>
      <c r="C85" s="38">
        <f t="shared" si="28"/>
        <v>-630680.9</v>
      </c>
      <c r="D85" s="38">
        <f t="shared" si="28"/>
        <v>60442660.57</v>
      </c>
      <c r="E85" s="38">
        <f t="shared" si="28"/>
        <v>36726605.010000005</v>
      </c>
      <c r="F85" s="38">
        <f t="shared" si="28"/>
        <v>36798569.380000003</v>
      </c>
      <c r="G85" s="38">
        <f t="shared" si="28"/>
        <v>23716055.560000002</v>
      </c>
    </row>
    <row r="86" spans="1:7" x14ac:dyDescent="0.25">
      <c r="A86" s="40" t="s">
        <v>26</v>
      </c>
      <c r="B86" s="73">
        <v>36199966.340000004</v>
      </c>
      <c r="C86" s="73">
        <v>-3000000</v>
      </c>
      <c r="D86" s="72">
        <f t="shared" ref="D86:D92" si="29">B86+C86</f>
        <v>33199966.340000004</v>
      </c>
      <c r="E86" s="73">
        <v>21966575.75</v>
      </c>
      <c r="F86" s="73">
        <v>21973859.640000001</v>
      </c>
      <c r="G86" s="72">
        <f t="shared" ref="G86:G92" si="30">D86-E86</f>
        <v>11233390.590000004</v>
      </c>
    </row>
    <row r="87" spans="1:7" x14ac:dyDescent="0.25">
      <c r="A87" s="40" t="s">
        <v>27</v>
      </c>
      <c r="B87" s="73">
        <v>2500000</v>
      </c>
      <c r="C87" s="73">
        <v>156000</v>
      </c>
      <c r="D87" s="72">
        <f t="shared" si="29"/>
        <v>2656000</v>
      </c>
      <c r="E87" s="73">
        <v>1644063.89</v>
      </c>
      <c r="F87" s="73">
        <v>1644063.89</v>
      </c>
      <c r="G87" s="72">
        <f t="shared" si="30"/>
        <v>1011936.1100000001</v>
      </c>
    </row>
    <row r="88" spans="1:7" x14ac:dyDescent="0.25">
      <c r="A88" s="40" t="s">
        <v>28</v>
      </c>
      <c r="B88" s="73">
        <v>6067824.2699999996</v>
      </c>
      <c r="C88" s="73">
        <v>-100000</v>
      </c>
      <c r="D88" s="72">
        <f t="shared" si="29"/>
        <v>5967824.2699999996</v>
      </c>
      <c r="E88" s="73">
        <v>889942.29</v>
      </c>
      <c r="F88" s="73">
        <v>909255.57</v>
      </c>
      <c r="G88" s="72">
        <f t="shared" si="30"/>
        <v>5077881.9799999995</v>
      </c>
    </row>
    <row r="89" spans="1:7" x14ac:dyDescent="0.25">
      <c r="A89" s="40" t="s">
        <v>29</v>
      </c>
      <c r="B89" s="73">
        <v>7000000</v>
      </c>
      <c r="C89" s="73">
        <v>2500000</v>
      </c>
      <c r="D89" s="72">
        <f t="shared" si="29"/>
        <v>9500000</v>
      </c>
      <c r="E89" s="73">
        <v>5642575.2300000004</v>
      </c>
      <c r="F89" s="73">
        <v>5642575.2300000004</v>
      </c>
      <c r="G89" s="72">
        <f t="shared" si="30"/>
        <v>3857424.7699999996</v>
      </c>
    </row>
    <row r="90" spans="1:7" x14ac:dyDescent="0.25">
      <c r="A90" s="40" t="s">
        <v>30</v>
      </c>
      <c r="B90" s="73">
        <v>532563.81999999995</v>
      </c>
      <c r="C90" s="73">
        <v>700000</v>
      </c>
      <c r="D90" s="72">
        <f t="shared" si="29"/>
        <v>1232563.8199999998</v>
      </c>
      <c r="E90" s="73">
        <v>1127866.8500000001</v>
      </c>
      <c r="F90" s="73">
        <v>1173234.05</v>
      </c>
      <c r="G90" s="72">
        <f t="shared" si="30"/>
        <v>104696.96999999974</v>
      </c>
    </row>
    <row r="91" spans="1:7" x14ac:dyDescent="0.25">
      <c r="A91" s="40" t="s">
        <v>31</v>
      </c>
      <c r="B91" s="72">
        <v>0</v>
      </c>
      <c r="C91" s="72">
        <v>0</v>
      </c>
      <c r="D91" s="72">
        <f t="shared" si="29"/>
        <v>0</v>
      </c>
      <c r="E91" s="72">
        <v>0</v>
      </c>
      <c r="F91" s="72">
        <v>0</v>
      </c>
      <c r="G91" s="72">
        <f t="shared" si="30"/>
        <v>0</v>
      </c>
    </row>
    <row r="92" spans="1:7" x14ac:dyDescent="0.25">
      <c r="A92" s="40" t="s">
        <v>32</v>
      </c>
      <c r="B92" s="73">
        <v>8772987.0399999991</v>
      </c>
      <c r="C92" s="73">
        <v>-886680.9</v>
      </c>
      <c r="D92" s="72">
        <f t="shared" si="29"/>
        <v>7886306.1399999987</v>
      </c>
      <c r="E92" s="73">
        <v>5455581</v>
      </c>
      <c r="F92" s="73">
        <v>5455581</v>
      </c>
      <c r="G92" s="72">
        <f t="shared" si="30"/>
        <v>2430725.1399999987</v>
      </c>
    </row>
    <row r="93" spans="1:7" x14ac:dyDescent="0.25">
      <c r="A93" s="39" t="s">
        <v>33</v>
      </c>
      <c r="B93" s="38">
        <f t="shared" ref="B93:G93" si="31">SUM(B94:B102)</f>
        <v>6187831.9199999999</v>
      </c>
      <c r="C93" s="38">
        <f t="shared" si="31"/>
        <v>6332016</v>
      </c>
      <c r="D93" s="38">
        <f t="shared" si="31"/>
        <v>12519847.92</v>
      </c>
      <c r="E93" s="38">
        <f t="shared" si="31"/>
        <v>9763219.7999999989</v>
      </c>
      <c r="F93" s="38">
        <f t="shared" si="31"/>
        <v>9674801.1199999992</v>
      </c>
      <c r="G93" s="38">
        <f t="shared" si="31"/>
        <v>2756628.1200000006</v>
      </c>
    </row>
    <row r="94" spans="1:7" x14ac:dyDescent="0.25">
      <c r="A94" s="40" t="s">
        <v>34</v>
      </c>
      <c r="B94" s="73">
        <v>1814911.82</v>
      </c>
      <c r="C94" s="73">
        <v>-1139500</v>
      </c>
      <c r="D94" s="72">
        <f t="shared" ref="D94:D102" si="32">B94+C94</f>
        <v>675411.82000000007</v>
      </c>
      <c r="E94" s="73">
        <v>325321.49</v>
      </c>
      <c r="F94" s="73">
        <v>325321.49</v>
      </c>
      <c r="G94" s="72">
        <f t="shared" ref="G94:G102" si="33">D94-E94</f>
        <v>350090.33000000007</v>
      </c>
    </row>
    <row r="95" spans="1:7" x14ac:dyDescent="0.25">
      <c r="A95" s="40" t="s">
        <v>35</v>
      </c>
      <c r="B95" s="73">
        <v>41247.4</v>
      </c>
      <c r="C95" s="73">
        <v>1210000</v>
      </c>
      <c r="D95" s="72">
        <f t="shared" si="32"/>
        <v>1251247.3999999999</v>
      </c>
      <c r="E95" s="73">
        <v>685977.04</v>
      </c>
      <c r="F95" s="73">
        <v>685977.04</v>
      </c>
      <c r="G95" s="72">
        <f t="shared" si="33"/>
        <v>565270.35999999987</v>
      </c>
    </row>
    <row r="96" spans="1:7" x14ac:dyDescent="0.25">
      <c r="A96" s="40" t="s">
        <v>36</v>
      </c>
      <c r="B96" s="73">
        <v>0</v>
      </c>
      <c r="C96" s="73">
        <v>2500</v>
      </c>
      <c r="D96" s="72">
        <f t="shared" si="32"/>
        <v>2500</v>
      </c>
      <c r="E96" s="73">
        <v>0</v>
      </c>
      <c r="F96" s="73">
        <v>0</v>
      </c>
      <c r="G96" s="72">
        <f t="shared" si="33"/>
        <v>2500</v>
      </c>
    </row>
    <row r="97" spans="1:7" x14ac:dyDescent="0.25">
      <c r="A97" s="40" t="s">
        <v>37</v>
      </c>
      <c r="B97" s="73">
        <v>624001.82999999996</v>
      </c>
      <c r="C97" s="73">
        <v>70566.399999999994</v>
      </c>
      <c r="D97" s="72">
        <f t="shared" si="32"/>
        <v>694568.23</v>
      </c>
      <c r="E97" s="73">
        <v>184836.98</v>
      </c>
      <c r="F97" s="73">
        <v>183792.98</v>
      </c>
      <c r="G97" s="72">
        <f t="shared" si="33"/>
        <v>509731.25</v>
      </c>
    </row>
    <row r="98" spans="1:7" x14ac:dyDescent="0.25">
      <c r="A98" s="42" t="s">
        <v>38</v>
      </c>
      <c r="B98" s="73">
        <v>151643.57</v>
      </c>
      <c r="C98" s="73">
        <v>209000</v>
      </c>
      <c r="D98" s="72">
        <f t="shared" si="32"/>
        <v>360643.57</v>
      </c>
      <c r="E98" s="73">
        <v>185694.39</v>
      </c>
      <c r="F98" s="73">
        <v>101130.39</v>
      </c>
      <c r="G98" s="72">
        <f t="shared" si="33"/>
        <v>174949.18</v>
      </c>
    </row>
    <row r="99" spans="1:7" x14ac:dyDescent="0.25">
      <c r="A99" s="40" t="s">
        <v>39</v>
      </c>
      <c r="B99" s="73">
        <v>1783367.5</v>
      </c>
      <c r="C99" s="73">
        <v>3511025.9</v>
      </c>
      <c r="D99" s="72">
        <f t="shared" si="32"/>
        <v>5294393.4000000004</v>
      </c>
      <c r="E99" s="73">
        <v>5162204.3</v>
      </c>
      <c r="F99" s="73">
        <v>5162204.3</v>
      </c>
      <c r="G99" s="72">
        <f t="shared" si="33"/>
        <v>132189.10000000056</v>
      </c>
    </row>
    <row r="100" spans="1:7" x14ac:dyDescent="0.25">
      <c r="A100" s="40" t="s">
        <v>40</v>
      </c>
      <c r="B100" s="73">
        <v>261538.23</v>
      </c>
      <c r="C100" s="73">
        <v>1035598.2</v>
      </c>
      <c r="D100" s="72">
        <f t="shared" si="32"/>
        <v>1297136.43</v>
      </c>
      <c r="E100" s="73">
        <v>972894.83</v>
      </c>
      <c r="F100" s="73">
        <v>972894.83</v>
      </c>
      <c r="G100" s="72">
        <f t="shared" si="33"/>
        <v>324241.59999999998</v>
      </c>
    </row>
    <row r="101" spans="1:7" x14ac:dyDescent="0.25">
      <c r="A101" s="40" t="s">
        <v>41</v>
      </c>
      <c r="B101" s="73">
        <v>2079</v>
      </c>
      <c r="C101" s="73">
        <v>0</v>
      </c>
      <c r="D101" s="72">
        <f t="shared" si="32"/>
        <v>2079</v>
      </c>
      <c r="E101" s="73">
        <v>0</v>
      </c>
      <c r="F101" s="73">
        <v>0</v>
      </c>
      <c r="G101" s="72">
        <f t="shared" si="33"/>
        <v>2079</v>
      </c>
    </row>
    <row r="102" spans="1:7" x14ac:dyDescent="0.25">
      <c r="A102" s="40" t="s">
        <v>42</v>
      </c>
      <c r="B102" s="73">
        <v>1509042.57</v>
      </c>
      <c r="C102" s="73">
        <v>1432825.5</v>
      </c>
      <c r="D102" s="72">
        <f t="shared" si="32"/>
        <v>2941868.0700000003</v>
      </c>
      <c r="E102" s="73">
        <v>2246290.77</v>
      </c>
      <c r="F102" s="73">
        <v>2243480.09</v>
      </c>
      <c r="G102" s="72">
        <f t="shared" si="33"/>
        <v>695577.30000000028</v>
      </c>
    </row>
    <row r="103" spans="1:7" x14ac:dyDescent="0.25">
      <c r="A103" s="39" t="s">
        <v>43</v>
      </c>
      <c r="B103" s="38">
        <f t="shared" ref="B103:G103" si="34">SUM(B104:B112)</f>
        <v>9644877.5499999989</v>
      </c>
      <c r="C103" s="38">
        <f t="shared" si="34"/>
        <v>1921018.56</v>
      </c>
      <c r="D103" s="38">
        <f t="shared" si="34"/>
        <v>11565896.109999999</v>
      </c>
      <c r="E103" s="38">
        <f t="shared" si="34"/>
        <v>7485142.0399999991</v>
      </c>
      <c r="F103" s="38">
        <f t="shared" si="34"/>
        <v>6715135.2300000004</v>
      </c>
      <c r="G103" s="38">
        <f t="shared" si="34"/>
        <v>4080754.0699999994</v>
      </c>
    </row>
    <row r="104" spans="1:7" x14ac:dyDescent="0.25">
      <c r="A104" s="40" t="s">
        <v>44</v>
      </c>
      <c r="B104" s="73">
        <v>393979.77</v>
      </c>
      <c r="C104" s="73">
        <v>0</v>
      </c>
      <c r="D104" s="72">
        <f t="shared" ref="D104:D112" si="35">B104+C104</f>
        <v>393979.77</v>
      </c>
      <c r="E104" s="73">
        <v>304651.42</v>
      </c>
      <c r="F104" s="73">
        <v>304651.42</v>
      </c>
      <c r="G104" s="72">
        <f t="shared" ref="G104:G112" si="36">D104-E104</f>
        <v>89328.350000000035</v>
      </c>
    </row>
    <row r="105" spans="1:7" x14ac:dyDescent="0.25">
      <c r="A105" s="40" t="s">
        <v>45</v>
      </c>
      <c r="B105" s="73">
        <v>201559.25</v>
      </c>
      <c r="C105" s="73">
        <v>2876240</v>
      </c>
      <c r="D105" s="72">
        <f t="shared" si="35"/>
        <v>3077799.25</v>
      </c>
      <c r="E105" s="73">
        <v>2578265.94</v>
      </c>
      <c r="F105" s="73">
        <v>1849265.94</v>
      </c>
      <c r="G105" s="72">
        <f t="shared" si="36"/>
        <v>499533.31000000006</v>
      </c>
    </row>
    <row r="106" spans="1:7" x14ac:dyDescent="0.25">
      <c r="A106" s="40" t="s">
        <v>46</v>
      </c>
      <c r="B106" s="73">
        <v>182586.15</v>
      </c>
      <c r="C106" s="73">
        <v>110000</v>
      </c>
      <c r="D106" s="72">
        <f t="shared" si="35"/>
        <v>292586.15000000002</v>
      </c>
      <c r="E106" s="73">
        <v>91800</v>
      </c>
      <c r="F106" s="73">
        <v>91800</v>
      </c>
      <c r="G106" s="72">
        <f t="shared" si="36"/>
        <v>200786.15000000002</v>
      </c>
    </row>
    <row r="107" spans="1:7" x14ac:dyDescent="0.25">
      <c r="A107" s="40" t="s">
        <v>47</v>
      </c>
      <c r="B107" s="73">
        <v>787073.33</v>
      </c>
      <c r="C107" s="73">
        <v>90900</v>
      </c>
      <c r="D107" s="72">
        <f t="shared" si="35"/>
        <v>877973.33</v>
      </c>
      <c r="E107" s="73">
        <v>269715.03999999998</v>
      </c>
      <c r="F107" s="73">
        <v>228708.23</v>
      </c>
      <c r="G107" s="72">
        <f t="shared" si="36"/>
        <v>608258.29</v>
      </c>
    </row>
    <row r="108" spans="1:7" x14ac:dyDescent="0.25">
      <c r="A108" s="40" t="s">
        <v>48</v>
      </c>
      <c r="B108" s="73">
        <v>4946081.01</v>
      </c>
      <c r="C108" s="73">
        <v>-2808780.44</v>
      </c>
      <c r="D108" s="72">
        <f t="shared" si="35"/>
        <v>2137300.5699999998</v>
      </c>
      <c r="E108" s="73">
        <v>1508580.31</v>
      </c>
      <c r="F108" s="73">
        <v>1508580.31</v>
      </c>
      <c r="G108" s="72">
        <f t="shared" si="36"/>
        <v>628720.25999999978</v>
      </c>
    </row>
    <row r="109" spans="1:7" x14ac:dyDescent="0.25">
      <c r="A109" s="40" t="s">
        <v>49</v>
      </c>
      <c r="B109" s="73">
        <v>54694.33</v>
      </c>
      <c r="C109" s="73">
        <v>-35014.5</v>
      </c>
      <c r="D109" s="72">
        <f t="shared" si="35"/>
        <v>19679.830000000002</v>
      </c>
      <c r="E109" s="73">
        <v>0</v>
      </c>
      <c r="F109" s="73">
        <v>0</v>
      </c>
      <c r="G109" s="72">
        <f t="shared" si="36"/>
        <v>19679.830000000002</v>
      </c>
    </row>
    <row r="110" spans="1:7" x14ac:dyDescent="0.25">
      <c r="A110" s="40" t="s">
        <v>50</v>
      </c>
      <c r="B110" s="73">
        <v>0</v>
      </c>
      <c r="C110" s="73">
        <v>53014.5</v>
      </c>
      <c r="D110" s="72">
        <f t="shared" si="35"/>
        <v>53014.5</v>
      </c>
      <c r="E110" s="73">
        <v>14098.27</v>
      </c>
      <c r="F110" s="73">
        <v>14098.27</v>
      </c>
      <c r="G110" s="72">
        <f t="shared" si="36"/>
        <v>38916.229999999996</v>
      </c>
    </row>
    <row r="111" spans="1:7" x14ac:dyDescent="0.25">
      <c r="A111" s="40" t="s">
        <v>51</v>
      </c>
      <c r="B111" s="73">
        <v>21883.35</v>
      </c>
      <c r="C111" s="73">
        <v>10000</v>
      </c>
      <c r="D111" s="72">
        <f t="shared" si="35"/>
        <v>31883.35</v>
      </c>
      <c r="E111" s="73">
        <v>3405.87</v>
      </c>
      <c r="F111" s="73">
        <v>3405.87</v>
      </c>
      <c r="G111" s="72">
        <f t="shared" si="36"/>
        <v>28477.48</v>
      </c>
    </row>
    <row r="112" spans="1:7" x14ac:dyDescent="0.25">
      <c r="A112" s="40" t="s">
        <v>52</v>
      </c>
      <c r="B112" s="73">
        <v>3057020.36</v>
      </c>
      <c r="C112" s="73">
        <v>1624659</v>
      </c>
      <c r="D112" s="72">
        <f t="shared" si="35"/>
        <v>4681679.3599999994</v>
      </c>
      <c r="E112" s="73">
        <v>2714625.19</v>
      </c>
      <c r="F112" s="73">
        <v>2714625.19</v>
      </c>
      <c r="G112" s="72">
        <f t="shared" si="36"/>
        <v>1967054.1699999995</v>
      </c>
    </row>
    <row r="113" spans="1:7" x14ac:dyDescent="0.25">
      <c r="A113" s="39" t="s">
        <v>53</v>
      </c>
      <c r="B113" s="38">
        <f t="shared" ref="B113:G113" si="37">SUM(B114:B122)</f>
        <v>11984488.51</v>
      </c>
      <c r="C113" s="38">
        <f t="shared" si="37"/>
        <v>20809280.809999999</v>
      </c>
      <c r="D113" s="38">
        <f t="shared" si="37"/>
        <v>32793769.32</v>
      </c>
      <c r="E113" s="38">
        <f t="shared" si="37"/>
        <v>7486074.7599999998</v>
      </c>
      <c r="F113" s="38">
        <f t="shared" si="37"/>
        <v>7486074.7599999998</v>
      </c>
      <c r="G113" s="38">
        <f t="shared" si="37"/>
        <v>25307694.560000002</v>
      </c>
    </row>
    <row r="114" spans="1:7" x14ac:dyDescent="0.25">
      <c r="A114" s="40" t="s">
        <v>54</v>
      </c>
      <c r="B114" s="72">
        <v>0</v>
      </c>
      <c r="C114" s="72">
        <v>0</v>
      </c>
      <c r="D114" s="72">
        <f t="shared" ref="D114:D122" si="38">B114+C114</f>
        <v>0</v>
      </c>
      <c r="E114" s="72">
        <v>0</v>
      </c>
      <c r="F114" s="72">
        <v>0</v>
      </c>
      <c r="G114" s="72">
        <f t="shared" ref="G114:G122" si="39">D114-E114</f>
        <v>0</v>
      </c>
    </row>
    <row r="115" spans="1:7" x14ac:dyDescent="0.25">
      <c r="A115" s="40" t="s">
        <v>55</v>
      </c>
      <c r="B115" s="72">
        <v>0</v>
      </c>
      <c r="C115" s="72">
        <v>0</v>
      </c>
      <c r="D115" s="72">
        <f t="shared" si="38"/>
        <v>0</v>
      </c>
      <c r="E115" s="72">
        <v>0</v>
      </c>
      <c r="F115" s="72">
        <v>0</v>
      </c>
      <c r="G115" s="72">
        <f t="shared" si="39"/>
        <v>0</v>
      </c>
    </row>
    <row r="116" spans="1:7" x14ac:dyDescent="0.25">
      <c r="A116" s="40" t="s">
        <v>56</v>
      </c>
      <c r="B116" s="72">
        <v>0</v>
      </c>
      <c r="C116" s="72">
        <v>0</v>
      </c>
      <c r="D116" s="72">
        <f t="shared" si="38"/>
        <v>0</v>
      </c>
      <c r="E116" s="72">
        <v>0</v>
      </c>
      <c r="F116" s="72">
        <v>0</v>
      </c>
      <c r="G116" s="72">
        <f t="shared" si="39"/>
        <v>0</v>
      </c>
    </row>
    <row r="117" spans="1:7" x14ac:dyDescent="0.25">
      <c r="A117" s="40" t="s">
        <v>57</v>
      </c>
      <c r="B117" s="73">
        <v>11984488.51</v>
      </c>
      <c r="C117" s="73">
        <v>20809280.809999999</v>
      </c>
      <c r="D117" s="72">
        <f t="shared" si="38"/>
        <v>32793769.32</v>
      </c>
      <c r="E117" s="73">
        <v>7486074.7599999998</v>
      </c>
      <c r="F117" s="73">
        <v>7486074.7599999998</v>
      </c>
      <c r="G117" s="72">
        <f t="shared" si="39"/>
        <v>25307694.560000002</v>
      </c>
    </row>
    <row r="118" spans="1:7" x14ac:dyDescent="0.25">
      <c r="A118" s="40" t="s">
        <v>58</v>
      </c>
      <c r="B118" s="72">
        <v>0</v>
      </c>
      <c r="C118" s="72">
        <v>0</v>
      </c>
      <c r="D118" s="72">
        <f t="shared" si="38"/>
        <v>0</v>
      </c>
      <c r="E118" s="72">
        <v>0</v>
      </c>
      <c r="F118" s="72">
        <v>0</v>
      </c>
      <c r="G118" s="72">
        <f t="shared" si="39"/>
        <v>0</v>
      </c>
    </row>
    <row r="119" spans="1:7" x14ac:dyDescent="0.25">
      <c r="A119" s="40" t="s">
        <v>59</v>
      </c>
      <c r="B119" s="72">
        <v>0</v>
      </c>
      <c r="C119" s="72">
        <v>0</v>
      </c>
      <c r="D119" s="72">
        <f t="shared" si="38"/>
        <v>0</v>
      </c>
      <c r="E119" s="72">
        <v>0</v>
      </c>
      <c r="F119" s="72">
        <v>0</v>
      </c>
      <c r="G119" s="72">
        <f t="shared" si="39"/>
        <v>0</v>
      </c>
    </row>
    <row r="120" spans="1:7" x14ac:dyDescent="0.25">
      <c r="A120" s="40" t="s">
        <v>60</v>
      </c>
      <c r="B120" s="72">
        <v>0</v>
      </c>
      <c r="C120" s="72">
        <v>0</v>
      </c>
      <c r="D120" s="72">
        <f t="shared" si="38"/>
        <v>0</v>
      </c>
      <c r="E120" s="72">
        <v>0</v>
      </c>
      <c r="F120" s="72">
        <v>0</v>
      </c>
      <c r="G120" s="72">
        <f t="shared" si="39"/>
        <v>0</v>
      </c>
    </row>
    <row r="121" spans="1:7" x14ac:dyDescent="0.25">
      <c r="A121" s="40" t="s">
        <v>61</v>
      </c>
      <c r="B121" s="72">
        <v>0</v>
      </c>
      <c r="C121" s="72">
        <v>0</v>
      </c>
      <c r="D121" s="72">
        <f t="shared" si="38"/>
        <v>0</v>
      </c>
      <c r="E121" s="72">
        <v>0</v>
      </c>
      <c r="F121" s="72">
        <v>0</v>
      </c>
      <c r="G121" s="72">
        <f t="shared" si="39"/>
        <v>0</v>
      </c>
    </row>
    <row r="122" spans="1:7" x14ac:dyDescent="0.25">
      <c r="A122" s="40" t="s">
        <v>62</v>
      </c>
      <c r="B122" s="72">
        <v>0</v>
      </c>
      <c r="C122" s="72">
        <v>0</v>
      </c>
      <c r="D122" s="72">
        <f t="shared" si="38"/>
        <v>0</v>
      </c>
      <c r="E122" s="72">
        <v>0</v>
      </c>
      <c r="F122" s="72">
        <v>0</v>
      </c>
      <c r="G122" s="72">
        <f t="shared" si="39"/>
        <v>0</v>
      </c>
    </row>
    <row r="123" spans="1:7" x14ac:dyDescent="0.25">
      <c r="A123" s="39" t="s">
        <v>63</v>
      </c>
      <c r="B123" s="38">
        <f t="shared" ref="B123:G123" si="40">SUM(B124:B132)</f>
        <v>272591.5</v>
      </c>
      <c r="C123" s="38">
        <f t="shared" si="40"/>
        <v>3611749.4</v>
      </c>
      <c r="D123" s="38">
        <f t="shared" si="40"/>
        <v>3884340.9</v>
      </c>
      <c r="E123" s="38">
        <f t="shared" si="40"/>
        <v>253821.5</v>
      </c>
      <c r="F123" s="38">
        <f t="shared" si="40"/>
        <v>253821.5</v>
      </c>
      <c r="G123" s="38">
        <f t="shared" si="40"/>
        <v>3630519.4</v>
      </c>
    </row>
    <row r="124" spans="1:7" x14ac:dyDescent="0.25">
      <c r="A124" s="40" t="s">
        <v>64</v>
      </c>
      <c r="B124" s="73">
        <v>128171.5</v>
      </c>
      <c r="C124" s="73">
        <v>239510.8</v>
      </c>
      <c r="D124" s="72">
        <f t="shared" ref="D124:D132" si="41">B124+C124</f>
        <v>367682.3</v>
      </c>
      <c r="E124" s="73">
        <v>34800</v>
      </c>
      <c r="F124" s="73">
        <v>34800</v>
      </c>
      <c r="G124" s="72">
        <f t="shared" ref="G124:G132" si="42">D124-E124</f>
        <v>332882.3</v>
      </c>
    </row>
    <row r="125" spans="1:7" x14ac:dyDescent="0.25">
      <c r="A125" s="40" t="s">
        <v>65</v>
      </c>
      <c r="B125" s="73">
        <v>0</v>
      </c>
      <c r="C125" s="73">
        <v>81583.600000000006</v>
      </c>
      <c r="D125" s="72">
        <f t="shared" si="41"/>
        <v>81583.600000000006</v>
      </c>
      <c r="E125" s="73">
        <v>0</v>
      </c>
      <c r="F125" s="73">
        <v>0</v>
      </c>
      <c r="G125" s="72">
        <f t="shared" si="42"/>
        <v>81583.600000000006</v>
      </c>
    </row>
    <row r="126" spans="1:7" x14ac:dyDescent="0.25">
      <c r="A126" s="40" t="s">
        <v>66</v>
      </c>
      <c r="B126" s="72">
        <v>0</v>
      </c>
      <c r="C126" s="72">
        <v>0</v>
      </c>
      <c r="D126" s="72">
        <f t="shared" si="41"/>
        <v>0</v>
      </c>
      <c r="E126" s="72">
        <v>0</v>
      </c>
      <c r="F126" s="72">
        <v>0</v>
      </c>
      <c r="G126" s="72">
        <f t="shared" si="42"/>
        <v>0</v>
      </c>
    </row>
    <row r="127" spans="1:7" x14ac:dyDescent="0.25">
      <c r="A127" s="40" t="s">
        <v>67</v>
      </c>
      <c r="B127" s="73">
        <v>0</v>
      </c>
      <c r="C127" s="73">
        <v>3000000</v>
      </c>
      <c r="D127" s="72">
        <f t="shared" si="41"/>
        <v>3000000</v>
      </c>
      <c r="E127" s="73">
        <v>0</v>
      </c>
      <c r="F127" s="73">
        <v>0</v>
      </c>
      <c r="G127" s="72">
        <f t="shared" si="42"/>
        <v>3000000</v>
      </c>
    </row>
    <row r="128" spans="1:7" x14ac:dyDescent="0.25">
      <c r="A128" s="40" t="s">
        <v>68</v>
      </c>
      <c r="B128" s="72">
        <v>0</v>
      </c>
      <c r="C128" s="72">
        <v>0</v>
      </c>
      <c r="D128" s="72">
        <f t="shared" si="41"/>
        <v>0</v>
      </c>
      <c r="E128" s="72">
        <v>0</v>
      </c>
      <c r="F128" s="72">
        <v>0</v>
      </c>
      <c r="G128" s="72">
        <f t="shared" si="42"/>
        <v>0</v>
      </c>
    </row>
    <row r="129" spans="1:7" x14ac:dyDescent="0.25">
      <c r="A129" s="40" t="s">
        <v>69</v>
      </c>
      <c r="B129" s="73">
        <v>144420</v>
      </c>
      <c r="C129" s="73">
        <v>290655</v>
      </c>
      <c r="D129" s="72">
        <f t="shared" si="41"/>
        <v>435075</v>
      </c>
      <c r="E129" s="73">
        <v>219021.5</v>
      </c>
      <c r="F129" s="73">
        <v>219021.5</v>
      </c>
      <c r="G129" s="72">
        <f t="shared" si="42"/>
        <v>216053.5</v>
      </c>
    </row>
    <row r="130" spans="1:7" x14ac:dyDescent="0.25">
      <c r="A130" s="40" t="s">
        <v>70</v>
      </c>
      <c r="B130" s="72">
        <v>0</v>
      </c>
      <c r="C130" s="72">
        <v>0</v>
      </c>
      <c r="D130" s="72">
        <f t="shared" si="41"/>
        <v>0</v>
      </c>
      <c r="E130" s="72">
        <v>0</v>
      </c>
      <c r="F130" s="72">
        <v>0</v>
      </c>
      <c r="G130" s="72">
        <f t="shared" si="42"/>
        <v>0</v>
      </c>
    </row>
    <row r="131" spans="1:7" x14ac:dyDescent="0.25">
      <c r="A131" s="40" t="s">
        <v>71</v>
      </c>
      <c r="B131" s="72">
        <v>0</v>
      </c>
      <c r="C131" s="72">
        <v>0</v>
      </c>
      <c r="D131" s="72">
        <f t="shared" si="41"/>
        <v>0</v>
      </c>
      <c r="E131" s="72">
        <v>0</v>
      </c>
      <c r="F131" s="72">
        <v>0</v>
      </c>
      <c r="G131" s="72">
        <f t="shared" si="42"/>
        <v>0</v>
      </c>
    </row>
    <row r="132" spans="1:7" x14ac:dyDescent="0.25">
      <c r="A132" s="40" t="s">
        <v>72</v>
      </c>
      <c r="B132" s="72">
        <v>0</v>
      </c>
      <c r="C132" s="72">
        <v>0</v>
      </c>
      <c r="D132" s="72">
        <f t="shared" si="41"/>
        <v>0</v>
      </c>
      <c r="E132" s="72">
        <v>0</v>
      </c>
      <c r="F132" s="72">
        <v>0</v>
      </c>
      <c r="G132" s="72">
        <f t="shared" si="42"/>
        <v>0</v>
      </c>
    </row>
    <row r="133" spans="1:7" x14ac:dyDescent="0.25">
      <c r="A133" s="39" t="s">
        <v>73</v>
      </c>
      <c r="B133" s="38">
        <f t="shared" ref="B133:G133" si="43">SUM(B134:B136)</f>
        <v>20418082.899999999</v>
      </c>
      <c r="C133" s="38">
        <f t="shared" si="43"/>
        <v>122520978.3</v>
      </c>
      <c r="D133" s="38">
        <f t="shared" si="43"/>
        <v>142939061.19999999</v>
      </c>
      <c r="E133" s="38">
        <f t="shared" si="43"/>
        <v>24992964.16</v>
      </c>
      <c r="F133" s="38">
        <f t="shared" si="43"/>
        <v>24992964.16</v>
      </c>
      <c r="G133" s="38">
        <f t="shared" si="43"/>
        <v>117946097.03999999</v>
      </c>
    </row>
    <row r="134" spans="1:7" x14ac:dyDescent="0.25">
      <c r="A134" s="40" t="s">
        <v>74</v>
      </c>
      <c r="B134" s="73">
        <v>20418082.899999999</v>
      </c>
      <c r="C134" s="73">
        <v>122520978.3</v>
      </c>
      <c r="D134" s="72">
        <f t="shared" ref="D134:D136" si="44">B134+C134</f>
        <v>142939061.19999999</v>
      </c>
      <c r="E134" s="73">
        <v>24992964.16</v>
      </c>
      <c r="F134" s="73">
        <v>24992964.16</v>
      </c>
      <c r="G134" s="72">
        <f t="shared" ref="G134:G136" si="45">D134-E134</f>
        <v>117946097.03999999</v>
      </c>
    </row>
    <row r="135" spans="1:7" x14ac:dyDescent="0.25">
      <c r="A135" s="40" t="s">
        <v>75</v>
      </c>
      <c r="B135" s="72">
        <v>0</v>
      </c>
      <c r="C135" s="72">
        <v>0</v>
      </c>
      <c r="D135" s="72">
        <f t="shared" si="44"/>
        <v>0</v>
      </c>
      <c r="E135" s="72">
        <v>0</v>
      </c>
      <c r="F135" s="72">
        <v>0</v>
      </c>
      <c r="G135" s="72">
        <f t="shared" si="45"/>
        <v>0</v>
      </c>
    </row>
    <row r="136" spans="1:7" x14ac:dyDescent="0.25">
      <c r="A136" s="40" t="s">
        <v>76</v>
      </c>
      <c r="B136" s="72">
        <v>0</v>
      </c>
      <c r="C136" s="72">
        <v>0</v>
      </c>
      <c r="D136" s="72">
        <f t="shared" si="44"/>
        <v>0</v>
      </c>
      <c r="E136" s="72">
        <v>0</v>
      </c>
      <c r="F136" s="72">
        <v>0</v>
      </c>
      <c r="G136" s="72">
        <f t="shared" si="45"/>
        <v>0</v>
      </c>
    </row>
    <row r="137" spans="1:7" x14ac:dyDescent="0.25">
      <c r="A137" s="39" t="s">
        <v>77</v>
      </c>
      <c r="B137" s="38">
        <f t="shared" ref="B137:G137" si="46">SUM(B138:B142,B144:B145)</f>
        <v>183832.5</v>
      </c>
      <c r="C137" s="38">
        <f t="shared" si="46"/>
        <v>0</v>
      </c>
      <c r="D137" s="38">
        <f t="shared" si="46"/>
        <v>183832.5</v>
      </c>
      <c r="E137" s="38">
        <f t="shared" si="46"/>
        <v>0</v>
      </c>
      <c r="F137" s="38">
        <f t="shared" si="46"/>
        <v>0</v>
      </c>
      <c r="G137" s="38">
        <f t="shared" si="46"/>
        <v>183832.5</v>
      </c>
    </row>
    <row r="138" spans="1:7" x14ac:dyDescent="0.25">
      <c r="A138" s="40" t="s">
        <v>78</v>
      </c>
      <c r="B138" s="72">
        <v>0</v>
      </c>
      <c r="C138" s="72">
        <v>0</v>
      </c>
      <c r="D138" s="72">
        <f t="shared" ref="D138:D145" si="47">B138+C138</f>
        <v>0</v>
      </c>
      <c r="E138" s="72">
        <v>0</v>
      </c>
      <c r="F138" s="72">
        <v>0</v>
      </c>
      <c r="G138" s="72">
        <f t="shared" ref="G138:G145" si="48">D138-E138</f>
        <v>0</v>
      </c>
    </row>
    <row r="139" spans="1:7" x14ac:dyDescent="0.25">
      <c r="A139" s="40" t="s">
        <v>79</v>
      </c>
      <c r="B139" s="72">
        <v>0</v>
      </c>
      <c r="C139" s="72">
        <v>0</v>
      </c>
      <c r="D139" s="72">
        <f t="shared" si="47"/>
        <v>0</v>
      </c>
      <c r="E139" s="72">
        <v>0</v>
      </c>
      <c r="F139" s="72">
        <v>0</v>
      </c>
      <c r="G139" s="72">
        <f t="shared" si="48"/>
        <v>0</v>
      </c>
    </row>
    <row r="140" spans="1:7" x14ac:dyDescent="0.25">
      <c r="A140" s="40" t="s">
        <v>80</v>
      </c>
      <c r="B140" s="72">
        <v>0</v>
      </c>
      <c r="C140" s="72">
        <v>0</v>
      </c>
      <c r="D140" s="72">
        <f t="shared" si="47"/>
        <v>0</v>
      </c>
      <c r="E140" s="72">
        <v>0</v>
      </c>
      <c r="F140" s="72">
        <v>0</v>
      </c>
      <c r="G140" s="72">
        <f t="shared" si="48"/>
        <v>0</v>
      </c>
    </row>
    <row r="141" spans="1:7" x14ac:dyDescent="0.25">
      <c r="A141" s="40" t="s">
        <v>81</v>
      </c>
      <c r="B141" s="72">
        <v>0</v>
      </c>
      <c r="C141" s="72">
        <v>0</v>
      </c>
      <c r="D141" s="72">
        <f t="shared" si="47"/>
        <v>0</v>
      </c>
      <c r="E141" s="72">
        <v>0</v>
      </c>
      <c r="F141" s="72">
        <v>0</v>
      </c>
      <c r="G141" s="72">
        <f t="shared" si="48"/>
        <v>0</v>
      </c>
    </row>
    <row r="142" spans="1:7" x14ac:dyDescent="0.25">
      <c r="A142" s="40" t="s">
        <v>82</v>
      </c>
      <c r="B142" s="72">
        <v>0</v>
      </c>
      <c r="C142" s="72">
        <v>0</v>
      </c>
      <c r="D142" s="72">
        <f t="shared" si="47"/>
        <v>0</v>
      </c>
      <c r="E142" s="72">
        <v>0</v>
      </c>
      <c r="F142" s="72">
        <v>0</v>
      </c>
      <c r="G142" s="72">
        <f t="shared" si="48"/>
        <v>0</v>
      </c>
    </row>
    <row r="143" spans="1:7" x14ac:dyDescent="0.25">
      <c r="A143" s="40" t="s">
        <v>83</v>
      </c>
      <c r="B143" s="72">
        <v>0</v>
      </c>
      <c r="C143" s="72">
        <v>0</v>
      </c>
      <c r="D143" s="72">
        <f t="shared" si="47"/>
        <v>0</v>
      </c>
      <c r="E143" s="72">
        <v>0</v>
      </c>
      <c r="F143" s="72">
        <v>0</v>
      </c>
      <c r="G143" s="72">
        <f t="shared" si="48"/>
        <v>0</v>
      </c>
    </row>
    <row r="144" spans="1:7" x14ac:dyDescent="0.25">
      <c r="A144" s="40" t="s">
        <v>84</v>
      </c>
      <c r="B144" s="72">
        <v>0</v>
      </c>
      <c r="C144" s="72">
        <v>0</v>
      </c>
      <c r="D144" s="72">
        <f t="shared" si="47"/>
        <v>0</v>
      </c>
      <c r="E144" s="72">
        <v>0</v>
      </c>
      <c r="F144" s="72">
        <v>0</v>
      </c>
      <c r="G144" s="72">
        <f t="shared" si="48"/>
        <v>0</v>
      </c>
    </row>
    <row r="145" spans="1:7" x14ac:dyDescent="0.25">
      <c r="A145" s="40" t="s">
        <v>85</v>
      </c>
      <c r="B145" s="73">
        <v>183832.5</v>
      </c>
      <c r="C145" s="73">
        <v>0</v>
      </c>
      <c r="D145" s="72">
        <f t="shared" si="47"/>
        <v>183832.5</v>
      </c>
      <c r="E145" s="73">
        <v>0</v>
      </c>
      <c r="F145" s="73">
        <v>0</v>
      </c>
      <c r="G145" s="72">
        <f t="shared" si="48"/>
        <v>183832.5</v>
      </c>
    </row>
    <row r="146" spans="1:7" x14ac:dyDescent="0.25">
      <c r="A146" s="39" t="s">
        <v>86</v>
      </c>
      <c r="B146" s="38">
        <f t="shared" ref="B146:G146" si="49">SUM(B147:B149)</f>
        <v>12000000</v>
      </c>
      <c r="C146" s="38">
        <f t="shared" si="49"/>
        <v>3225000</v>
      </c>
      <c r="D146" s="38">
        <f t="shared" si="49"/>
        <v>15225000</v>
      </c>
      <c r="E146" s="38">
        <f t="shared" si="49"/>
        <v>12282719.140000001</v>
      </c>
      <c r="F146" s="38">
        <f t="shared" si="49"/>
        <v>12282719.140000001</v>
      </c>
      <c r="G146" s="38">
        <f t="shared" si="49"/>
        <v>2942280.8599999994</v>
      </c>
    </row>
    <row r="147" spans="1:7" x14ac:dyDescent="0.25">
      <c r="A147" s="40" t="s">
        <v>87</v>
      </c>
      <c r="B147" s="72">
        <v>0</v>
      </c>
      <c r="C147" s="72">
        <v>0</v>
      </c>
      <c r="D147" s="72">
        <f t="shared" ref="D147:D149" si="50">B147+C147</f>
        <v>0</v>
      </c>
      <c r="E147" s="72">
        <v>0</v>
      </c>
      <c r="F147" s="72">
        <v>0</v>
      </c>
      <c r="G147" s="72">
        <f t="shared" ref="G147:G149" si="51">D147-E147</f>
        <v>0</v>
      </c>
    </row>
    <row r="148" spans="1:7" x14ac:dyDescent="0.25">
      <c r="A148" s="40" t="s">
        <v>88</v>
      </c>
      <c r="B148" s="72">
        <v>0</v>
      </c>
      <c r="C148" s="72">
        <v>0</v>
      </c>
      <c r="D148" s="72">
        <f t="shared" si="50"/>
        <v>0</v>
      </c>
      <c r="E148" s="72">
        <v>0</v>
      </c>
      <c r="F148" s="72">
        <v>0</v>
      </c>
      <c r="G148" s="72">
        <f t="shared" si="51"/>
        <v>0</v>
      </c>
    </row>
    <row r="149" spans="1:7" x14ac:dyDescent="0.25">
      <c r="A149" s="40" t="s">
        <v>89</v>
      </c>
      <c r="B149" s="73">
        <v>12000000</v>
      </c>
      <c r="C149" s="73">
        <v>3225000</v>
      </c>
      <c r="D149" s="72">
        <f t="shared" si="50"/>
        <v>15225000</v>
      </c>
      <c r="E149" s="73">
        <v>12282719.140000001</v>
      </c>
      <c r="F149" s="73">
        <v>12282719.140000001</v>
      </c>
      <c r="G149" s="72">
        <f t="shared" si="51"/>
        <v>2942280.8599999994</v>
      </c>
    </row>
    <row r="150" spans="1:7" x14ac:dyDescent="0.25">
      <c r="A150" s="39" t="s">
        <v>90</v>
      </c>
      <c r="B150" s="38">
        <f t="shared" ref="B150:G150" si="52">SUM(B151:B157)</f>
        <v>0</v>
      </c>
      <c r="C150" s="38">
        <f t="shared" si="52"/>
        <v>0</v>
      </c>
      <c r="D150" s="38">
        <f t="shared" si="52"/>
        <v>0</v>
      </c>
      <c r="E150" s="38">
        <f t="shared" si="52"/>
        <v>0</v>
      </c>
      <c r="F150" s="38">
        <f t="shared" si="52"/>
        <v>0</v>
      </c>
      <c r="G150" s="38">
        <f t="shared" si="52"/>
        <v>0</v>
      </c>
    </row>
    <row r="151" spans="1:7" x14ac:dyDescent="0.25">
      <c r="A151" s="40" t="s">
        <v>91</v>
      </c>
      <c r="B151" s="36">
        <v>0</v>
      </c>
      <c r="C151" s="36">
        <v>0</v>
      </c>
      <c r="D151" s="36">
        <v>0</v>
      </c>
      <c r="E151" s="36">
        <v>0</v>
      </c>
      <c r="F151" s="36">
        <v>0</v>
      </c>
      <c r="G151" s="36">
        <f>D151-E151</f>
        <v>0</v>
      </c>
    </row>
    <row r="152" spans="1:7" x14ac:dyDescent="0.25">
      <c r="A152" s="40" t="s">
        <v>92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f t="shared" ref="G152:G157" si="53">D152-E152</f>
        <v>0</v>
      </c>
    </row>
    <row r="153" spans="1:7" x14ac:dyDescent="0.25">
      <c r="A153" s="40" t="s">
        <v>93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f t="shared" si="53"/>
        <v>0</v>
      </c>
    </row>
    <row r="154" spans="1:7" x14ac:dyDescent="0.25">
      <c r="A154" s="42" t="s">
        <v>94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f t="shared" si="53"/>
        <v>0</v>
      </c>
    </row>
    <row r="155" spans="1:7" x14ac:dyDescent="0.25">
      <c r="A155" s="40" t="s">
        <v>95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f t="shared" si="53"/>
        <v>0</v>
      </c>
    </row>
    <row r="156" spans="1:7" x14ac:dyDescent="0.25">
      <c r="A156" s="40" t="s">
        <v>96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f t="shared" si="53"/>
        <v>0</v>
      </c>
    </row>
    <row r="157" spans="1:7" x14ac:dyDescent="0.25">
      <c r="A157" s="40" t="s">
        <v>97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f t="shared" si="53"/>
        <v>0</v>
      </c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8" t="s">
        <v>99</v>
      </c>
      <c r="B159" s="45">
        <f t="shared" ref="B159:G159" si="54">B9+B84</f>
        <v>365503763.34000003</v>
      </c>
      <c r="C159" s="45">
        <f t="shared" si="54"/>
        <v>254186278.46999997</v>
      </c>
      <c r="D159" s="45">
        <f t="shared" si="54"/>
        <v>619690041.80999994</v>
      </c>
      <c r="E159" s="45">
        <f t="shared" si="54"/>
        <v>255673319.60999998</v>
      </c>
      <c r="F159" s="45">
        <f t="shared" si="54"/>
        <v>251153325.71000004</v>
      </c>
      <c r="G159" s="45">
        <f t="shared" si="54"/>
        <v>364016722.20000005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0866141732283472" right="0.70866141732283472" top="0.74803149606299213" bottom="0.74803149606299213" header="0.31496062992125984" footer="0.31496062992125984"/>
  <pageSetup paperSize="119" scale="55" orientation="landscape" horizontalDpi="1200" verticalDpi="1200" r:id="rId1"/>
  <ignoredErrors>
    <ignoredError sqref="B9:G10 B18:F18 B28:F28 B38:F38 B48:F48 B58:F58 B62:F62 B71:F71 B103:C103 B93:C93 E93:F93 B75:F85 B113:F113 B123:F123 B133:F133 B137:F137 B146:F146 B150:F159 E103:F103" unlockedFormula="1"/>
    <ignoredError sqref="G18 G28 G38 G48 G58 G62 G71 G75:G85 G93 G103 G113 G123 G133 G137 G146 G150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1" t="s">
        <v>100</v>
      </c>
      <c r="B1" s="81"/>
      <c r="C1" s="81"/>
      <c r="D1" s="81"/>
      <c r="E1" s="81"/>
      <c r="F1" s="81"/>
      <c r="G1" s="8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101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102</v>
      </c>
      <c r="B5" s="65"/>
      <c r="C5" s="65"/>
      <c r="D5" s="65"/>
      <c r="E5" s="65"/>
      <c r="F5" s="65"/>
      <c r="G5" s="66"/>
    </row>
    <row r="6" spans="1:7" x14ac:dyDescent="0.25">
      <c r="A6" s="79" t="s">
        <v>103</v>
      </c>
      <c r="B6" s="10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83.25" customHeight="1" x14ac:dyDescent="0.25">
      <c r="A7" s="80"/>
      <c r="B7" s="31" t="s">
        <v>104</v>
      </c>
      <c r="C7" s="80"/>
      <c r="D7" s="80"/>
      <c r="E7" s="80"/>
      <c r="F7" s="80"/>
      <c r="G7" s="80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2" t="s">
        <v>119</v>
      </c>
      <c r="B1" s="82"/>
      <c r="C1" s="82"/>
      <c r="D1" s="82"/>
      <c r="E1" s="82"/>
      <c r="F1" s="82"/>
      <c r="G1" s="82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120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83" t="s">
        <v>121</v>
      </c>
      <c r="B6" s="10">
        <v>2022</v>
      </c>
      <c r="C6" s="79">
        <f>+B6+1</f>
        <v>2023</v>
      </c>
      <c r="D6" s="79">
        <f>+C6+1</f>
        <v>2024</v>
      </c>
      <c r="E6" s="79">
        <f>+D6+1</f>
        <v>2025</v>
      </c>
      <c r="F6" s="79">
        <f>+E6+1</f>
        <v>2026</v>
      </c>
      <c r="G6" s="79">
        <f>+F6+1</f>
        <v>2027</v>
      </c>
    </row>
    <row r="7" spans="1:7" ht="57.75" customHeight="1" x14ac:dyDescent="0.25">
      <c r="A7" s="84"/>
      <c r="B7" s="11" t="s">
        <v>104</v>
      </c>
      <c r="C7" s="80"/>
      <c r="D7" s="80"/>
      <c r="E7" s="80"/>
      <c r="F7" s="80"/>
      <c r="G7" s="80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2" t="s">
        <v>135</v>
      </c>
      <c r="B1" s="82"/>
      <c r="C1" s="82"/>
      <c r="D1" s="82"/>
      <c r="E1" s="82"/>
      <c r="F1" s="82"/>
      <c r="G1" s="82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136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86" t="s">
        <v>103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10">
        <f>+F5+1</f>
        <v>2022</v>
      </c>
    </row>
    <row r="6" spans="1:7" ht="32.25" x14ac:dyDescent="0.25">
      <c r="A6" s="77"/>
      <c r="B6" s="88"/>
      <c r="C6" s="88"/>
      <c r="D6" s="88"/>
      <c r="E6" s="88"/>
      <c r="F6" s="88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5" t="s">
        <v>158</v>
      </c>
      <c r="B39" s="85"/>
      <c r="C39" s="85"/>
      <c r="D39" s="85"/>
      <c r="E39" s="85"/>
      <c r="F39" s="85"/>
      <c r="G39" s="85"/>
    </row>
    <row r="40" spans="1:7" x14ac:dyDescent="0.25">
      <c r="A40" s="85" t="s">
        <v>159</v>
      </c>
      <c r="B40" s="85"/>
      <c r="C40" s="85"/>
      <c r="D40" s="85"/>
      <c r="E40" s="85"/>
      <c r="F40" s="85"/>
      <c r="G40" s="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2" t="s">
        <v>160</v>
      </c>
      <c r="B1" s="82"/>
      <c r="C1" s="82"/>
      <c r="D1" s="82"/>
      <c r="E1" s="82"/>
      <c r="F1" s="82"/>
      <c r="G1" s="82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161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89" t="s">
        <v>121</v>
      </c>
      <c r="B5" s="87">
        <v>2017</v>
      </c>
      <c r="C5" s="87">
        <f>+B5+1</f>
        <v>2018</v>
      </c>
      <c r="D5" s="87">
        <f>+C5+1</f>
        <v>2019</v>
      </c>
      <c r="E5" s="87">
        <f>+D5+1</f>
        <v>2020</v>
      </c>
      <c r="F5" s="87">
        <f>+E5+1</f>
        <v>2021</v>
      </c>
      <c r="G5" s="10">
        <v>2022</v>
      </c>
    </row>
    <row r="6" spans="1:7" ht="48.75" customHeight="1" x14ac:dyDescent="0.25">
      <c r="A6" s="90"/>
      <c r="B6" s="88"/>
      <c r="C6" s="88"/>
      <c r="D6" s="88"/>
      <c r="E6" s="88"/>
      <c r="F6" s="88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5" t="s">
        <v>158</v>
      </c>
      <c r="B32" s="85"/>
      <c r="C32" s="85"/>
      <c r="D32" s="85"/>
      <c r="E32" s="85"/>
      <c r="F32" s="85"/>
      <c r="G32" s="85"/>
    </row>
    <row r="33" spans="1:7" x14ac:dyDescent="0.25">
      <c r="A33" s="85" t="s">
        <v>159</v>
      </c>
      <c r="B33" s="85"/>
      <c r="C33" s="85"/>
      <c r="D33" s="85"/>
      <c r="E33" s="85"/>
      <c r="F33" s="85"/>
      <c r="G33" s="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1" t="s">
        <v>164</v>
      </c>
      <c r="B1" s="91"/>
      <c r="C1" s="91"/>
      <c r="D1" s="91"/>
      <c r="E1" s="91"/>
      <c r="F1" s="91"/>
    </row>
    <row r="2" spans="1:6" ht="20.100000000000001" customHeight="1" x14ac:dyDescent="0.25">
      <c r="A2" s="46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165</v>
      </c>
      <c r="B3" s="70"/>
      <c r="C3" s="70"/>
      <c r="D3" s="70"/>
      <c r="E3" s="70"/>
      <c r="F3" s="71"/>
    </row>
    <row r="4" spans="1:6" ht="35.25" customHeight="1" x14ac:dyDescent="0.25">
      <c r="A4" s="54"/>
      <c r="B4" s="54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5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6"/>
      <c r="C20" s="56"/>
      <c r="D20" s="56"/>
      <c r="E20" s="56"/>
      <c r="F20" s="56"/>
    </row>
    <row r="21" spans="1:6" ht="30" x14ac:dyDescent="0.25">
      <c r="A21" s="20" t="s">
        <v>183</v>
      </c>
      <c r="B21" s="56"/>
      <c r="C21" s="56"/>
      <c r="D21" s="56"/>
      <c r="E21" s="56"/>
      <c r="F21" s="56"/>
    </row>
    <row r="22" spans="1:6" ht="30" x14ac:dyDescent="0.25">
      <c r="A22" s="20" t="s">
        <v>184</v>
      </c>
      <c r="B22" s="56"/>
      <c r="C22" s="56"/>
      <c r="D22" s="56"/>
      <c r="E22" s="56"/>
      <c r="F22" s="56"/>
    </row>
    <row r="23" spans="1:6" ht="15" x14ac:dyDescent="0.25">
      <c r="A23" s="20" t="s">
        <v>185</v>
      </c>
      <c r="B23" s="56"/>
      <c r="C23" s="56"/>
      <c r="D23" s="56"/>
      <c r="E23" s="56"/>
      <c r="F23" s="56"/>
    </row>
    <row r="24" spans="1:6" ht="15" x14ac:dyDescent="0.25">
      <c r="A24" s="20" t="s">
        <v>186</v>
      </c>
      <c r="B24" s="57"/>
      <c r="C24" s="21"/>
      <c r="D24" s="21"/>
      <c r="E24" s="21"/>
      <c r="F24" s="21"/>
    </row>
    <row r="25" spans="1:6" ht="15" x14ac:dyDescent="0.25">
      <c r="A25" s="20" t="s">
        <v>187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6"/>
      <c r="C48" s="56"/>
      <c r="D48" s="56"/>
      <c r="E48" s="56"/>
      <c r="F48" s="56"/>
    </row>
    <row r="49" spans="1:6" ht="15" x14ac:dyDescent="0.25">
      <c r="A49" s="20" t="s">
        <v>200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6aa8a68a-ab09-4ac8-a697-fdce915bc56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2023-10-31T18:08:45Z</cp:lastPrinted>
  <dcterms:created xsi:type="dcterms:W3CDTF">2023-03-16T22:14:51Z</dcterms:created>
  <dcterms:modified xsi:type="dcterms:W3CDTF">2023-10-31T18:09:52Z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