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" l="1"/>
  <c r="G34" i="5" s="1"/>
  <c r="D33" i="5"/>
  <c r="G33" i="5" s="1"/>
  <c r="D32" i="5"/>
  <c r="G32" i="5" s="1"/>
  <c r="G31" i="5"/>
  <c r="D31" i="5"/>
  <c r="D30" i="5"/>
  <c r="G30" i="5" s="1"/>
  <c r="D29" i="5"/>
  <c r="G29" i="5" s="1"/>
  <c r="D28" i="5"/>
  <c r="G28" i="5" s="1"/>
  <c r="G27" i="5"/>
  <c r="D27" i="5"/>
  <c r="D26" i="5"/>
  <c r="D25" i="5" s="1"/>
  <c r="F25" i="5"/>
  <c r="E25" i="5"/>
  <c r="C25" i="5"/>
  <c r="B25" i="5"/>
  <c r="G23" i="5"/>
  <c r="D23" i="5"/>
  <c r="D22" i="5"/>
  <c r="G22" i="5" s="1"/>
  <c r="D21" i="5"/>
  <c r="G21" i="5" s="1"/>
  <c r="G20" i="5"/>
  <c r="D20" i="5"/>
  <c r="D19" i="5"/>
  <c r="D16" i="5" s="1"/>
  <c r="D18" i="5"/>
  <c r="G18" i="5" s="1"/>
  <c r="D17" i="5"/>
  <c r="G17" i="5" s="1"/>
  <c r="F16" i="5"/>
  <c r="E16" i="5"/>
  <c r="C16" i="5"/>
  <c r="B16" i="5"/>
  <c r="G14" i="5"/>
  <c r="D14" i="5"/>
  <c r="D13" i="5"/>
  <c r="G13" i="5" s="1"/>
  <c r="G12" i="5"/>
  <c r="D12" i="5"/>
  <c r="D11" i="5"/>
  <c r="G11" i="5" s="1"/>
  <c r="G10" i="5"/>
  <c r="D10" i="5"/>
  <c r="D9" i="5"/>
  <c r="G9" i="5" s="1"/>
  <c r="G8" i="5"/>
  <c r="D8" i="5"/>
  <c r="D7" i="5"/>
  <c r="D6" i="5" s="1"/>
  <c r="F6" i="5"/>
  <c r="E6" i="5"/>
  <c r="C6" i="5"/>
  <c r="B6" i="5"/>
  <c r="F48" i="4"/>
  <c r="E48" i="4"/>
  <c r="C48" i="4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D48" i="4" s="1"/>
  <c r="G8" i="8"/>
  <c r="D8" i="8"/>
  <c r="G6" i="8"/>
  <c r="D6" i="8"/>
  <c r="D76" i="6"/>
  <c r="G76" i="6" s="1"/>
  <c r="D75" i="6"/>
  <c r="G75" i="6" s="1"/>
  <c r="D74" i="6"/>
  <c r="G74" i="6" s="1"/>
  <c r="G73" i="6"/>
  <c r="D73" i="6"/>
  <c r="D72" i="6"/>
  <c r="G72" i="6" s="1"/>
  <c r="D71" i="6"/>
  <c r="G71" i="6" s="1"/>
  <c r="D70" i="6"/>
  <c r="G70" i="6" s="1"/>
  <c r="F69" i="6"/>
  <c r="E69" i="6"/>
  <c r="C69" i="6"/>
  <c r="D69" i="6" s="1"/>
  <c r="G69" i="6" s="1"/>
  <c r="G68" i="6"/>
  <c r="D68" i="6"/>
  <c r="D67" i="6"/>
  <c r="G67" i="6" s="1"/>
  <c r="D66" i="6"/>
  <c r="G66" i="6" s="1"/>
  <c r="F65" i="6"/>
  <c r="E65" i="6"/>
  <c r="C65" i="6"/>
  <c r="D65" i="6" s="1"/>
  <c r="G65" i="6" s="1"/>
  <c r="G64" i="6"/>
  <c r="D64" i="6"/>
  <c r="D63" i="6"/>
  <c r="G63" i="6" s="1"/>
  <c r="D62" i="6"/>
  <c r="G62" i="6" s="1"/>
  <c r="D61" i="6"/>
  <c r="G61" i="6" s="1"/>
  <c r="G60" i="6"/>
  <c r="D60" i="6"/>
  <c r="D59" i="6"/>
  <c r="G59" i="6" s="1"/>
  <c r="D58" i="6"/>
  <c r="G58" i="6" s="1"/>
  <c r="F57" i="6"/>
  <c r="E57" i="6"/>
  <c r="D57" i="6"/>
  <c r="G57" i="6" s="1"/>
  <c r="C57" i="6"/>
  <c r="D56" i="6"/>
  <c r="G56" i="6" s="1"/>
  <c r="G55" i="6"/>
  <c r="D55" i="6"/>
  <c r="D54" i="6"/>
  <c r="G54" i="6" s="1"/>
  <c r="F53" i="6"/>
  <c r="E53" i="6"/>
  <c r="C53" i="6"/>
  <c r="D53" i="6" s="1"/>
  <c r="G53" i="6" s="1"/>
  <c r="D52" i="6"/>
  <c r="G52" i="6" s="1"/>
  <c r="G51" i="6"/>
  <c r="D51" i="6"/>
  <c r="D50" i="6"/>
  <c r="G50" i="6" s="1"/>
  <c r="D49" i="6"/>
  <c r="G49" i="6" s="1"/>
  <c r="D48" i="6"/>
  <c r="G48" i="6" s="1"/>
  <c r="G47" i="6"/>
  <c r="D47" i="6"/>
  <c r="D46" i="6"/>
  <c r="G46" i="6" s="1"/>
  <c r="D45" i="6"/>
  <c r="G45" i="6" s="1"/>
  <c r="D44" i="6"/>
  <c r="G44" i="6" s="1"/>
  <c r="F43" i="6"/>
  <c r="E43" i="6"/>
  <c r="C43" i="6"/>
  <c r="D43" i="6" s="1"/>
  <c r="G43" i="6" s="1"/>
  <c r="G42" i="6"/>
  <c r="D42" i="6"/>
  <c r="D41" i="6"/>
  <c r="G41" i="6" s="1"/>
  <c r="G40" i="6"/>
  <c r="D40" i="6"/>
  <c r="D39" i="6"/>
  <c r="G39" i="6" s="1"/>
  <c r="G38" i="6"/>
  <c r="D38" i="6"/>
  <c r="D37" i="6"/>
  <c r="G37" i="6" s="1"/>
  <c r="G36" i="6"/>
  <c r="D36" i="6"/>
  <c r="D35" i="6"/>
  <c r="G35" i="6" s="1"/>
  <c r="G34" i="6"/>
  <c r="D34" i="6"/>
  <c r="F33" i="6"/>
  <c r="E33" i="6"/>
  <c r="C33" i="6"/>
  <c r="D33" i="6" s="1"/>
  <c r="G33" i="6" s="1"/>
  <c r="D32" i="6"/>
  <c r="G32" i="6" s="1"/>
  <c r="D31" i="6"/>
  <c r="G31" i="6" s="1"/>
  <c r="G30" i="6"/>
  <c r="D30" i="6"/>
  <c r="D29" i="6"/>
  <c r="G29" i="6" s="1"/>
  <c r="D28" i="6"/>
  <c r="G28" i="6" s="1"/>
  <c r="D27" i="6"/>
  <c r="G27" i="6" s="1"/>
  <c r="G26" i="6"/>
  <c r="D26" i="6"/>
  <c r="D25" i="6"/>
  <c r="G25" i="6" s="1"/>
  <c r="D24" i="6"/>
  <c r="G24" i="6" s="1"/>
  <c r="F23" i="6"/>
  <c r="E23" i="6"/>
  <c r="C23" i="6"/>
  <c r="D23" i="6" s="1"/>
  <c r="G23" i="6" s="1"/>
  <c r="D22" i="6"/>
  <c r="G22" i="6" s="1"/>
  <c r="G21" i="6"/>
  <c r="D21" i="6"/>
  <c r="D20" i="6"/>
  <c r="G20" i="6" s="1"/>
  <c r="D19" i="6"/>
  <c r="G19" i="6" s="1"/>
  <c r="D18" i="6"/>
  <c r="G18" i="6" s="1"/>
  <c r="G17" i="6"/>
  <c r="D17" i="6"/>
  <c r="D16" i="6"/>
  <c r="G16" i="6" s="1"/>
  <c r="D15" i="6"/>
  <c r="G15" i="6" s="1"/>
  <c r="D14" i="6"/>
  <c r="G14" i="6" s="1"/>
  <c r="G13" i="6"/>
  <c r="F13" i="6"/>
  <c r="E13" i="6"/>
  <c r="D13" i="6"/>
  <c r="C13" i="6"/>
  <c r="D12" i="6"/>
  <c r="G12" i="6" s="1"/>
  <c r="D11" i="6"/>
  <c r="G11" i="6" s="1"/>
  <c r="D10" i="6"/>
  <c r="G10" i="6" s="1"/>
  <c r="G9" i="6"/>
  <c r="D9" i="6"/>
  <c r="D8" i="6"/>
  <c r="G8" i="6" s="1"/>
  <c r="D7" i="6"/>
  <c r="G7" i="6" s="1"/>
  <c r="D6" i="6"/>
  <c r="G6" i="6" s="1"/>
  <c r="F5" i="6"/>
  <c r="F77" i="6" s="1"/>
  <c r="E5" i="6"/>
  <c r="E77" i="6" s="1"/>
  <c r="C5" i="6"/>
  <c r="C77" i="6" s="1"/>
  <c r="G26" i="5" l="1"/>
  <c r="G25" i="5" s="1"/>
  <c r="G16" i="5"/>
  <c r="G19" i="5"/>
  <c r="G7" i="5"/>
  <c r="G6" i="5" s="1"/>
  <c r="G7" i="4"/>
  <c r="G48" i="4" s="1"/>
  <c r="D5" i="6"/>
  <c r="C42" i="5"/>
  <c r="D42" i="5"/>
  <c r="E42" i="5"/>
  <c r="F42" i="5"/>
  <c r="B42" i="5"/>
  <c r="D40" i="5"/>
  <c r="D36" i="5" s="1"/>
  <c r="D39" i="5"/>
  <c r="G39" i="5" s="1"/>
  <c r="G38" i="5"/>
  <c r="D38" i="5"/>
  <c r="G37" i="5"/>
  <c r="D37" i="5"/>
  <c r="F36" i="5"/>
  <c r="E36" i="5"/>
  <c r="C36" i="5"/>
  <c r="B36" i="5"/>
  <c r="C84" i="4"/>
  <c r="D84" i="4"/>
  <c r="E84" i="4"/>
  <c r="F84" i="4"/>
  <c r="G84" i="4"/>
  <c r="B84" i="4"/>
  <c r="D82" i="4"/>
  <c r="G82" i="4" s="1"/>
  <c r="D80" i="4"/>
  <c r="G80" i="4" s="1"/>
  <c r="D78" i="4"/>
  <c r="G78" i="4" s="1"/>
  <c r="D76" i="4"/>
  <c r="G76" i="4" s="1"/>
  <c r="D74" i="4"/>
  <c r="G74" i="4" s="1"/>
  <c r="D72" i="4"/>
  <c r="G72" i="4" s="1"/>
  <c r="D70" i="4"/>
  <c r="G70" i="4" s="1"/>
  <c r="C62" i="4"/>
  <c r="D62" i="4"/>
  <c r="E62" i="4"/>
  <c r="F62" i="4"/>
  <c r="G62" i="4"/>
  <c r="B62" i="4"/>
  <c r="D60" i="4"/>
  <c r="G60" i="4" s="1"/>
  <c r="G59" i="4"/>
  <c r="D59" i="4"/>
  <c r="D58" i="4"/>
  <c r="G58" i="4" s="1"/>
  <c r="G57" i="4"/>
  <c r="D57" i="4"/>
  <c r="B48" i="4"/>
  <c r="G42" i="5" l="1"/>
  <c r="D77" i="6"/>
  <c r="G5" i="6"/>
  <c r="G77" i="6" s="1"/>
  <c r="G40" i="5"/>
  <c r="G36" i="5" s="1"/>
  <c r="C16" i="8"/>
  <c r="D16" i="8"/>
  <c r="E16" i="8"/>
  <c r="F16" i="8"/>
  <c r="G16" i="8"/>
  <c r="B16" i="8"/>
  <c r="D14" i="8"/>
  <c r="G14" i="8" s="1"/>
  <c r="G12" i="8"/>
  <c r="D12" i="8"/>
  <c r="D10" i="8"/>
  <c r="G10" i="8" s="1"/>
  <c r="B69" i="6"/>
  <c r="B65" i="6"/>
  <c r="B57" i="6"/>
  <c r="B53" i="6"/>
  <c r="B43" i="6"/>
  <c r="B33" i="6"/>
  <c r="B23" i="6"/>
  <c r="B13" i="6"/>
  <c r="B5" i="6"/>
  <c r="B77" i="6" l="1"/>
</calcChain>
</file>

<file path=xl/sharedStrings.xml><?xml version="1.0" encoding="utf-8"?>
<sst xmlns="http://schemas.openxmlformats.org/spreadsheetml/2006/main" count="236" uniqueCount="174">
  <si>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</si>
  <si>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</si>
  <si>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</si>
  <si>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</si>
  <si>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</si>
  <si>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</si>
  <si>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</si>
  <si>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</si>
  <si>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</si>
  <si>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</si>
  <si>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</si>
  <si>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</si>
  <si>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</si>
  <si>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</si>
  <si>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</si>
  <si>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</si>
  <si>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</si>
  <si>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</si>
  <si>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</si>
  <si>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</si>
  <si>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</si>
  <si>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</si>
  <si>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</si>
  <si>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</si>
  <si>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</si>
  <si>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</si>
  <si>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</si>
  <si>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</si>
  <si>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</si>
  <si>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</si>
  <si>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</si>
  <si>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</si>
  <si>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</si>
  <si>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</si>
  <si>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</si>
  <si>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</si>
  <si>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</si>
  <si>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</si>
  <si>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</si>
  <si>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</si>
  <si>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</si>
  <si>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</si>
  <si>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</si>
  <si>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</si>
  <si>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</si>
  <si>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</si>
  <si>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</si>
  <si>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</si>
  <si>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</si>
  <si>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</si>
  <si>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</si>
  <si>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</si>
  <si>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</si>
  <si>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</si>
  <si>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</si>
  <si>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</si>
  <si>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</si>
  <si>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</si>
  <si>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</si>
  <si>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</si>
  <si>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</si>
  <si>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</si>
  <si>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</si>
  <si>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</si>
  <si>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</si>
  <si>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</si>
  <si>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</si>
  <si>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</si>
  <si>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</si>
  <si>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</si>
  <si>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</si>
  <si>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</si>
  <si>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</si>
  <si>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</si>
  <si>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</si>
  <si>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</si>
  <si>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</si>
  <si>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</si>
  <si>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</si>
  <si>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</si>
  <si>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</si>
  <si>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</si>
  <si>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</si>
  <si>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</si>
  <si>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</si>
  <si>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</si>
  <si>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</si>
  <si>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</si>
  <si>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</si>
  <si>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</si>
  <si>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</si>
  <si>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</si>
  <si>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</si>
  <si>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</si>
  <si>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</si>
  <si>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</si>
  <si>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</si>
  <si>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</si>
  <si>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</si>
  <si>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</si>
  <si>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</si>
  <si>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</si>
  <si>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</si>
  <si>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</si>
  <si>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</si>
  <si>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</si>
  <si>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</si>
  <si>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</si>
  <si>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</si>
  <si>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</si>
  <si>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</si>
  <si>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</si>
  <si>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</si>
  <si>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</si>
  <si>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</si>
  <si>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</si>
  <si>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</si>
  <si>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</si>
  <si>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</si>
  <si>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</si>
  <si>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</si>
  <si>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</si>
  <si>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</si>
  <si>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</si>
  <si>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</si>
  <si>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</si>
  <si>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</si>
  <si>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</si>
  <si>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de Apaseo el Grande, Guanajuato
Estado Analítico del Ejercicio del Presupuesto de Egresos
Clasificación Funcional (Finalidad y Función)
Del 1 de Enero al 30 de Septiembre de 2023</t>
  </si>
  <si>
    <t>Municipio de Apaseo el Grande, Guanajuato
Estado Analítico del Ejercicio del Presupuesto de Egresos
Clasificacion Administrativa
Del 1 de Enero al 30 de Septiembre de 2023</t>
  </si>
  <si>
    <t>Municipio de Apaseo el Grande, Guanajuato
Estado Analítico del Ejercicio del Presupuesto de Egresos
Clasificación Económica (por Tipo de Gasto)
Del 1 Enero al 30 de Septiembre de 2023</t>
  </si>
  <si>
    <t>Municipio de Apaseo el Grande, Guanajuato
Estado Analítico del Ejercicio del Presupuesto de Egresos
Clasificación por Objeto del Gasto (Capítulo y Concepto)
Del 1 de Enero al 30 de Septiembre de 2023</t>
  </si>
  <si>
    <t>31111M040010100 ALEJANDRO APASEO CERVANT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</si>
  <si>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</si>
  <si>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</si>
  <si>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</si>
  <si>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</si>
  <si>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</si>
  <si>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</si>
  <si>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</si>
  <si>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</si>
  <si>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</si>
  <si>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</si>
  <si>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</si>
  <si>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</t>
  </si>
  <si>
    <t>31111M040050000 SUBDIRECCION COMUNICACIO</t>
  </si>
  <si>
    <t>31111M040060000 COORDINACION ACCESO A LA</t>
  </si>
  <si>
    <t>31111M040070000 DIRECCION DEL INSTITUTO</t>
  </si>
  <si>
    <t>31111M040080000 COORDINACION DEL INSTITU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</si>
  <si>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</si>
  <si>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</si>
  <si>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</si>
  <si>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</si>
  <si>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</si>
  <si>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</si>
  <si>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</t>
  </si>
  <si>
    <t>31111M040140000 DIRECCION DE SEGURIDAD P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</si>
  <si>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</si>
  <si>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</si>
  <si>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</si>
  <si>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</si>
  <si>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</t>
  </si>
  <si>
    <t>31111M040200000 DIRECCION DE DESARROLLO</t>
  </si>
  <si>
    <t>31111M040210000 DIRECCION DE DESARROLLO</t>
  </si>
  <si>
    <t>31111M040220000 DIRECCION DE ECOLOGIA</t>
  </si>
  <si>
    <t>31111M040230100 ALUMBRADO PUBLICO</t>
  </si>
  <si>
    <t>31111M040230200 DIRECCION DE SERVICIOS M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</si>
  <si>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</si>
  <si>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</si>
  <si>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</si>
  <si>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</si>
  <si>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</t>
  </si>
  <si>
    <t>Municipio de Apaseo el Grande, Guanajuato
Estado Analítico del Ejercicio del Presupuesto de Egresos
Clasificación Administrativa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</si>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</sst>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opLeftCell="B29" workbookViewId="0">
      <selection activeCell="C5" sqref="C5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131</v>
      </c>
      <c r="B1" s="48"/>
      <c r="C1" s="48"/>
      <c r="D1" s="48"/>
      <c r="E1" s="48"/>
      <c r="F1" s="48"/>
      <c r="G1" s="49"/>
    </row>
    <row r="2" spans="1:7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39">
        <f>SUM(B6:B12)</f>
        <v>177143314.47999999</v>
      </c>
      <c r="C5" s="39">
        <f>SUM(C6:C12)</f>
        <v>10601922.760000002</v>
      </c>
      <c r="D5" s="39">
        <f>B5+C5</f>
        <v>187745237.23999998</v>
      </c>
      <c r="E5" s="39">
        <f>SUM(E6:E12)</f>
        <v>110410480.28999999</v>
      </c>
      <c r="F5" s="39">
        <f>SUM(F6:F12)</f>
        <v>109798024.90000001</v>
      </c>
      <c r="G5" s="39">
        <f>D5-E5</f>
        <v>77334756.949999988</v>
      </c>
    </row>
    <row r="6" spans="1:7" x14ac:dyDescent="0.2">
      <c r="A6" s="35" t="s">
        <v>11</v>
      </c>
      <c r="B6" s="40">
        <v>96690492.859999999</v>
      </c>
      <c r="C6" s="40">
        <v>2406715.23</v>
      </c>
      <c r="D6" s="40">
        <f t="shared" ref="D6:D69" si="0">B6+C6</f>
        <v>99097208.090000004</v>
      </c>
      <c r="E6" s="40">
        <v>63395709.039999999</v>
      </c>
      <c r="F6" s="40">
        <v>63409367.710000001</v>
      </c>
      <c r="G6" s="40">
        <f t="shared" ref="G6:G69" si="1">D6-E6</f>
        <v>35701499.050000004</v>
      </c>
    </row>
    <row r="7" spans="1:7" x14ac:dyDescent="0.2">
      <c r="A7" s="35" t="s">
        <v>12</v>
      </c>
      <c r="B7" s="40">
        <v>12619607.140000001</v>
      </c>
      <c r="C7" s="40">
        <v>856000</v>
      </c>
      <c r="D7" s="40">
        <f t="shared" si="0"/>
        <v>13475607.140000001</v>
      </c>
      <c r="E7" s="40">
        <v>11004566.800000001</v>
      </c>
      <c r="F7" s="40">
        <v>10185891.130000001</v>
      </c>
      <c r="G7" s="40">
        <f t="shared" si="1"/>
        <v>2471040.34</v>
      </c>
    </row>
    <row r="8" spans="1:7" x14ac:dyDescent="0.2">
      <c r="A8" s="35" t="s">
        <v>13</v>
      </c>
      <c r="B8" s="40">
        <v>16668471.699999999</v>
      </c>
      <c r="C8" s="40">
        <v>24231.47</v>
      </c>
      <c r="D8" s="40">
        <f t="shared" si="0"/>
        <v>16692703.17</v>
      </c>
      <c r="E8" s="40">
        <v>2105747.83</v>
      </c>
      <c r="F8" s="40">
        <v>2138162.96</v>
      </c>
      <c r="G8" s="40">
        <f t="shared" si="1"/>
        <v>14586955.34</v>
      </c>
    </row>
    <row r="9" spans="1:7" x14ac:dyDescent="0.2">
      <c r="A9" s="35" t="s">
        <v>14</v>
      </c>
      <c r="B9" s="40">
        <v>20377639.739999998</v>
      </c>
      <c r="C9" s="40">
        <v>7016943.3499999996</v>
      </c>
      <c r="D9" s="40">
        <f t="shared" si="0"/>
        <v>27394583.089999996</v>
      </c>
      <c r="E9" s="40">
        <v>14266899.66</v>
      </c>
      <c r="F9" s="40">
        <v>14327692.369999999</v>
      </c>
      <c r="G9" s="40">
        <f t="shared" si="1"/>
        <v>13127683.429999996</v>
      </c>
    </row>
    <row r="10" spans="1:7" x14ac:dyDescent="0.2">
      <c r="A10" s="35" t="s">
        <v>15</v>
      </c>
      <c r="B10" s="40">
        <v>6543192.2599999998</v>
      </c>
      <c r="C10" s="40">
        <v>939958.92</v>
      </c>
      <c r="D10" s="40">
        <f t="shared" si="0"/>
        <v>7483151.1799999997</v>
      </c>
      <c r="E10" s="40">
        <v>3336518.96</v>
      </c>
      <c r="F10" s="40">
        <v>3435872.73</v>
      </c>
      <c r="G10" s="40">
        <f t="shared" si="1"/>
        <v>4146632.2199999997</v>
      </c>
    </row>
    <row r="11" spans="1:7" x14ac:dyDescent="0.2">
      <c r="A11" s="35" t="s">
        <v>16</v>
      </c>
      <c r="B11" s="40">
        <v>0</v>
      </c>
      <c r="C11" s="40">
        <v>0</v>
      </c>
      <c r="D11" s="40">
        <f t="shared" si="0"/>
        <v>0</v>
      </c>
      <c r="E11" s="40">
        <v>0</v>
      </c>
      <c r="F11" s="40">
        <v>0</v>
      </c>
      <c r="G11" s="40">
        <f t="shared" si="1"/>
        <v>0</v>
      </c>
    </row>
    <row r="12" spans="1:7" x14ac:dyDescent="0.2">
      <c r="A12" s="35" t="s">
        <v>17</v>
      </c>
      <c r="B12" s="40">
        <v>24243910.780000001</v>
      </c>
      <c r="C12" s="40">
        <v>-641926.21</v>
      </c>
      <c r="D12" s="40">
        <f t="shared" si="0"/>
        <v>23601984.57</v>
      </c>
      <c r="E12" s="40">
        <v>16301038</v>
      </c>
      <c r="F12" s="40">
        <v>16301038</v>
      </c>
      <c r="G12" s="40">
        <f t="shared" si="1"/>
        <v>7300946.5700000003</v>
      </c>
    </row>
    <row r="13" spans="1:7" x14ac:dyDescent="0.2">
      <c r="A13" s="38" t="s">
        <v>125</v>
      </c>
      <c r="B13" s="41">
        <f>SUM(B14:B22)</f>
        <v>26839610.689999998</v>
      </c>
      <c r="C13" s="41">
        <f>SUM(C14:C22)</f>
        <v>25510447.640000001</v>
      </c>
      <c r="D13" s="41">
        <f t="shared" si="0"/>
        <v>52350058.329999998</v>
      </c>
      <c r="E13" s="41">
        <f>SUM(E14:E22)</f>
        <v>28480743.369999997</v>
      </c>
      <c r="F13" s="41">
        <f>SUM(F14:F22)</f>
        <v>28268027.550000001</v>
      </c>
      <c r="G13" s="41">
        <f t="shared" si="1"/>
        <v>23869314.960000001</v>
      </c>
    </row>
    <row r="14" spans="1:7" x14ac:dyDescent="0.2">
      <c r="A14" s="35" t="s">
        <v>18</v>
      </c>
      <c r="B14" s="40">
        <v>5260415.45</v>
      </c>
      <c r="C14" s="40">
        <v>982973.49</v>
      </c>
      <c r="D14" s="40">
        <f t="shared" si="0"/>
        <v>6243388.9400000004</v>
      </c>
      <c r="E14" s="40">
        <v>2478584.7999999998</v>
      </c>
      <c r="F14" s="40">
        <v>2437770.09</v>
      </c>
      <c r="G14" s="40">
        <f t="shared" si="1"/>
        <v>3764804.1400000006</v>
      </c>
    </row>
    <row r="15" spans="1:7" x14ac:dyDescent="0.2">
      <c r="A15" s="35" t="s">
        <v>19</v>
      </c>
      <c r="B15" s="40">
        <v>290050.94</v>
      </c>
      <c r="C15" s="40">
        <v>1509030.38</v>
      </c>
      <c r="D15" s="40">
        <f t="shared" si="0"/>
        <v>1799081.3199999998</v>
      </c>
      <c r="E15" s="40">
        <v>1097543.26</v>
      </c>
      <c r="F15" s="40">
        <v>1097543.26</v>
      </c>
      <c r="G15" s="40">
        <f t="shared" si="1"/>
        <v>701538.05999999982</v>
      </c>
    </row>
    <row r="16" spans="1:7" x14ac:dyDescent="0.2">
      <c r="A16" s="35" t="s">
        <v>20</v>
      </c>
      <c r="B16" s="40">
        <v>16372.13</v>
      </c>
      <c r="C16" s="40">
        <v>7500</v>
      </c>
      <c r="D16" s="40">
        <f t="shared" si="0"/>
        <v>23872.129999999997</v>
      </c>
      <c r="E16" s="40">
        <v>5317.64</v>
      </c>
      <c r="F16" s="40">
        <v>5317.64</v>
      </c>
      <c r="G16" s="40">
        <f t="shared" si="1"/>
        <v>18554.489999999998</v>
      </c>
    </row>
    <row r="17" spans="1:7" x14ac:dyDescent="0.2">
      <c r="A17" s="35" t="s">
        <v>21</v>
      </c>
      <c r="B17" s="40">
        <v>2750784.16</v>
      </c>
      <c r="C17" s="40">
        <v>7504388.9299999997</v>
      </c>
      <c r="D17" s="40">
        <f t="shared" si="0"/>
        <v>10255173.09</v>
      </c>
      <c r="E17" s="40">
        <v>3780212.83</v>
      </c>
      <c r="F17" s="40">
        <v>3708725.83</v>
      </c>
      <c r="G17" s="40">
        <f t="shared" si="1"/>
        <v>6474960.2599999998</v>
      </c>
    </row>
    <row r="18" spans="1:7" x14ac:dyDescent="0.2">
      <c r="A18" s="35" t="s">
        <v>22</v>
      </c>
      <c r="B18" s="40">
        <v>175269.82</v>
      </c>
      <c r="C18" s="40">
        <v>1929731.36</v>
      </c>
      <c r="D18" s="40">
        <f t="shared" si="0"/>
        <v>2105001.1800000002</v>
      </c>
      <c r="E18" s="40">
        <v>595729.67000000004</v>
      </c>
      <c r="F18" s="40">
        <v>511165.67</v>
      </c>
      <c r="G18" s="40">
        <f t="shared" si="1"/>
        <v>1509271.5100000002</v>
      </c>
    </row>
    <row r="19" spans="1:7" x14ac:dyDescent="0.2">
      <c r="A19" s="35" t="s">
        <v>23</v>
      </c>
      <c r="B19" s="40">
        <v>13168762.76</v>
      </c>
      <c r="C19" s="40">
        <v>5173251.8</v>
      </c>
      <c r="D19" s="40">
        <f t="shared" si="0"/>
        <v>18342014.559999999</v>
      </c>
      <c r="E19" s="40">
        <v>12439992.68</v>
      </c>
      <c r="F19" s="40">
        <v>12439992.68</v>
      </c>
      <c r="G19" s="40">
        <f t="shared" si="1"/>
        <v>5902021.879999999</v>
      </c>
    </row>
    <row r="20" spans="1:7" x14ac:dyDescent="0.2">
      <c r="A20" s="35" t="s">
        <v>24</v>
      </c>
      <c r="B20" s="40">
        <v>1319064.3500000001</v>
      </c>
      <c r="C20" s="40">
        <v>2751261.2</v>
      </c>
      <c r="D20" s="40">
        <f t="shared" si="0"/>
        <v>4070325.5500000003</v>
      </c>
      <c r="E20" s="40">
        <v>1236420.5900000001</v>
      </c>
      <c r="F20" s="40">
        <v>1223387.99</v>
      </c>
      <c r="G20" s="40">
        <f t="shared" si="1"/>
        <v>2833904.96</v>
      </c>
    </row>
    <row r="21" spans="1:7" x14ac:dyDescent="0.2">
      <c r="A21" s="35" t="s">
        <v>25</v>
      </c>
      <c r="B21" s="40">
        <v>2079</v>
      </c>
      <c r="C21" s="40">
        <v>0</v>
      </c>
      <c r="D21" s="40">
        <f t="shared" si="0"/>
        <v>2079</v>
      </c>
      <c r="E21" s="40">
        <v>0</v>
      </c>
      <c r="F21" s="40">
        <v>0</v>
      </c>
      <c r="G21" s="40">
        <f t="shared" si="1"/>
        <v>2079</v>
      </c>
    </row>
    <row r="22" spans="1:7" x14ac:dyDescent="0.2">
      <c r="A22" s="35" t="s">
        <v>26</v>
      </c>
      <c r="B22" s="40">
        <v>3856812.08</v>
      </c>
      <c r="C22" s="40">
        <v>5652310.4800000004</v>
      </c>
      <c r="D22" s="40">
        <f t="shared" si="0"/>
        <v>9509122.5600000005</v>
      </c>
      <c r="E22" s="40">
        <v>6846941.9000000004</v>
      </c>
      <c r="F22" s="40">
        <v>6844124.3899999997</v>
      </c>
      <c r="G22" s="40">
        <f t="shared" si="1"/>
        <v>2662180.66</v>
      </c>
    </row>
    <row r="23" spans="1:7" x14ac:dyDescent="0.2">
      <c r="A23" s="38" t="s">
        <v>27</v>
      </c>
      <c r="B23" s="41">
        <f>SUM(B24:B32)</f>
        <v>34073065.509999998</v>
      </c>
      <c r="C23" s="41">
        <f>SUM(C24:C32)</f>
        <v>21434280.219999999</v>
      </c>
      <c r="D23" s="41">
        <f t="shared" si="0"/>
        <v>55507345.729999997</v>
      </c>
      <c r="E23" s="41">
        <f>SUM(E24:E32)</f>
        <v>33450786.390000001</v>
      </c>
      <c r="F23" s="41">
        <f>SUM(F24:F32)</f>
        <v>32556806.609999999</v>
      </c>
      <c r="G23" s="41">
        <f t="shared" si="1"/>
        <v>22056559.339999996</v>
      </c>
    </row>
    <row r="24" spans="1:7" x14ac:dyDescent="0.2">
      <c r="A24" s="35" t="s">
        <v>28</v>
      </c>
      <c r="B24" s="40">
        <v>2136322.44</v>
      </c>
      <c r="C24" s="40">
        <v>317165.57</v>
      </c>
      <c r="D24" s="40">
        <f t="shared" si="0"/>
        <v>2453488.0099999998</v>
      </c>
      <c r="E24" s="40">
        <v>1092171.79</v>
      </c>
      <c r="F24" s="40">
        <v>1091730.99</v>
      </c>
      <c r="G24" s="40">
        <f t="shared" si="1"/>
        <v>1361316.2199999997</v>
      </c>
    </row>
    <row r="25" spans="1:7" x14ac:dyDescent="0.2">
      <c r="A25" s="35" t="s">
        <v>29</v>
      </c>
      <c r="B25" s="40">
        <v>2710420.33</v>
      </c>
      <c r="C25" s="40">
        <v>4017751.13</v>
      </c>
      <c r="D25" s="40">
        <f t="shared" si="0"/>
        <v>6728171.46</v>
      </c>
      <c r="E25" s="40">
        <v>3562133.86</v>
      </c>
      <c r="F25" s="40">
        <v>2763533.86</v>
      </c>
      <c r="G25" s="40">
        <f t="shared" si="1"/>
        <v>3166037.6</v>
      </c>
    </row>
    <row r="26" spans="1:7" x14ac:dyDescent="0.2">
      <c r="A26" s="35" t="s">
        <v>30</v>
      </c>
      <c r="B26" s="40">
        <v>1145770.6299999999</v>
      </c>
      <c r="C26" s="40">
        <v>6174600.3700000001</v>
      </c>
      <c r="D26" s="40">
        <f t="shared" si="0"/>
        <v>7320371</v>
      </c>
      <c r="E26" s="40">
        <v>3791735.55</v>
      </c>
      <c r="F26" s="40">
        <v>3791735.55</v>
      </c>
      <c r="G26" s="40">
        <f t="shared" si="1"/>
        <v>3528635.45</v>
      </c>
    </row>
    <row r="27" spans="1:7" x14ac:dyDescent="0.2">
      <c r="A27" s="35" t="s">
        <v>31</v>
      </c>
      <c r="B27" s="40">
        <v>1757590.81</v>
      </c>
      <c r="C27" s="40">
        <v>505224</v>
      </c>
      <c r="D27" s="40">
        <f t="shared" si="0"/>
        <v>2262814.81</v>
      </c>
      <c r="E27" s="40">
        <v>753662.92</v>
      </c>
      <c r="F27" s="40">
        <v>712656.11</v>
      </c>
      <c r="G27" s="40">
        <f t="shared" si="1"/>
        <v>1509151.8900000001</v>
      </c>
    </row>
    <row r="28" spans="1:7" x14ac:dyDescent="0.2">
      <c r="A28" s="35" t="s">
        <v>32</v>
      </c>
      <c r="B28" s="40">
        <v>6892968.7699999996</v>
      </c>
      <c r="C28" s="40">
        <v>2342921.41</v>
      </c>
      <c r="D28" s="40">
        <f t="shared" si="0"/>
        <v>9235890.1799999997</v>
      </c>
      <c r="E28" s="40">
        <v>5313874.4800000004</v>
      </c>
      <c r="F28" s="40">
        <v>5313871.3099999996</v>
      </c>
      <c r="G28" s="40">
        <f t="shared" si="1"/>
        <v>3922015.6999999993</v>
      </c>
    </row>
    <row r="29" spans="1:7" x14ac:dyDescent="0.2">
      <c r="A29" s="35" t="s">
        <v>33</v>
      </c>
      <c r="B29" s="40">
        <v>2396446.85</v>
      </c>
      <c r="C29" s="40">
        <v>164781.57</v>
      </c>
      <c r="D29" s="40">
        <f t="shared" si="0"/>
        <v>2561228.42</v>
      </c>
      <c r="E29" s="40">
        <v>1495409.63</v>
      </c>
      <c r="F29" s="40">
        <v>1491281.63</v>
      </c>
      <c r="G29" s="40">
        <f t="shared" si="1"/>
        <v>1065818.79</v>
      </c>
    </row>
    <row r="30" spans="1:7" x14ac:dyDescent="0.2">
      <c r="A30" s="35" t="s">
        <v>34</v>
      </c>
      <c r="B30" s="40">
        <v>238907.46</v>
      </c>
      <c r="C30" s="40">
        <v>273638.31</v>
      </c>
      <c r="D30" s="40">
        <f t="shared" si="0"/>
        <v>512545.77</v>
      </c>
      <c r="E30" s="40">
        <v>125094.25</v>
      </c>
      <c r="F30" s="40">
        <v>124789.25</v>
      </c>
      <c r="G30" s="40">
        <f t="shared" si="1"/>
        <v>387451.52</v>
      </c>
    </row>
    <row r="31" spans="1:7" x14ac:dyDescent="0.2">
      <c r="A31" s="35" t="s">
        <v>35</v>
      </c>
      <c r="B31" s="40">
        <v>9661168.1400000006</v>
      </c>
      <c r="C31" s="40">
        <v>4771060</v>
      </c>
      <c r="D31" s="40">
        <f t="shared" si="0"/>
        <v>14432228.140000001</v>
      </c>
      <c r="E31" s="40">
        <v>12273733.890000001</v>
      </c>
      <c r="F31" s="40">
        <v>12224237.890000001</v>
      </c>
      <c r="G31" s="40">
        <f t="shared" si="1"/>
        <v>2158494.25</v>
      </c>
    </row>
    <row r="32" spans="1:7" x14ac:dyDescent="0.2">
      <c r="A32" s="35" t="s">
        <v>36</v>
      </c>
      <c r="B32" s="40">
        <v>7133470.0800000001</v>
      </c>
      <c r="C32" s="40">
        <v>2867137.86</v>
      </c>
      <c r="D32" s="40">
        <f t="shared" si="0"/>
        <v>10000607.939999999</v>
      </c>
      <c r="E32" s="40">
        <v>5042970.0199999996</v>
      </c>
      <c r="F32" s="40">
        <v>5042970.0199999996</v>
      </c>
      <c r="G32" s="40">
        <f t="shared" si="1"/>
        <v>4957637.92</v>
      </c>
    </row>
    <row r="33" spans="1:7" x14ac:dyDescent="0.2">
      <c r="A33" s="38" t="s">
        <v>126</v>
      </c>
      <c r="B33" s="41">
        <f>SUM(B34:B42)</f>
        <v>40176571.659999996</v>
      </c>
      <c r="C33" s="41">
        <f>SUM(C34:C42)</f>
        <v>24721861.470000003</v>
      </c>
      <c r="D33" s="41">
        <f t="shared" si="0"/>
        <v>64898433.129999995</v>
      </c>
      <c r="E33" s="41">
        <f>SUM(E34:E42)</f>
        <v>29433238.32</v>
      </c>
      <c r="F33" s="41">
        <f>SUM(F34:F42)</f>
        <v>29045735.57</v>
      </c>
      <c r="G33" s="41">
        <f t="shared" si="1"/>
        <v>35465194.809999995</v>
      </c>
    </row>
    <row r="34" spans="1:7" x14ac:dyDescent="0.2">
      <c r="A34" s="35" t="s">
        <v>37</v>
      </c>
      <c r="B34" s="40">
        <v>0</v>
      </c>
      <c r="C34" s="40">
        <v>0</v>
      </c>
      <c r="D34" s="40">
        <f t="shared" si="0"/>
        <v>0</v>
      </c>
      <c r="E34" s="40">
        <v>0</v>
      </c>
      <c r="F34" s="40">
        <v>0</v>
      </c>
      <c r="G34" s="40">
        <f t="shared" si="1"/>
        <v>0</v>
      </c>
    </row>
    <row r="35" spans="1:7" x14ac:dyDescent="0.2">
      <c r="A35" s="35" t="s">
        <v>38</v>
      </c>
      <c r="B35" s="40">
        <v>0</v>
      </c>
      <c r="C35" s="40">
        <v>1113402.19</v>
      </c>
      <c r="D35" s="40">
        <f t="shared" si="0"/>
        <v>1113402.19</v>
      </c>
      <c r="E35" s="40">
        <v>619024</v>
      </c>
      <c r="F35" s="40">
        <v>619024</v>
      </c>
      <c r="G35" s="40">
        <f t="shared" si="1"/>
        <v>494378.18999999994</v>
      </c>
    </row>
    <row r="36" spans="1:7" x14ac:dyDescent="0.2">
      <c r="A36" s="35" t="s">
        <v>39</v>
      </c>
      <c r="B36" s="40">
        <v>22675728.190000001</v>
      </c>
      <c r="C36" s="40">
        <v>-387154.93</v>
      </c>
      <c r="D36" s="40">
        <f t="shared" si="0"/>
        <v>22288573.260000002</v>
      </c>
      <c r="E36" s="40">
        <v>18153544.309999999</v>
      </c>
      <c r="F36" s="40">
        <v>17827175.789999999</v>
      </c>
      <c r="G36" s="40">
        <f t="shared" si="1"/>
        <v>4135028.950000003</v>
      </c>
    </row>
    <row r="37" spans="1:7" x14ac:dyDescent="0.2">
      <c r="A37" s="35" t="s">
        <v>40</v>
      </c>
      <c r="B37" s="40">
        <v>17500843.469999999</v>
      </c>
      <c r="C37" s="40">
        <v>23995614.210000001</v>
      </c>
      <c r="D37" s="40">
        <f t="shared" si="0"/>
        <v>41496457.68</v>
      </c>
      <c r="E37" s="40">
        <v>10660670.01</v>
      </c>
      <c r="F37" s="40">
        <v>10599535.779999999</v>
      </c>
      <c r="G37" s="40">
        <f t="shared" si="1"/>
        <v>30835787.670000002</v>
      </c>
    </row>
    <row r="38" spans="1:7" x14ac:dyDescent="0.2">
      <c r="A38" s="35" t="s">
        <v>41</v>
      </c>
      <c r="B38" s="40">
        <v>0</v>
      </c>
      <c r="C38" s="40">
        <v>0</v>
      </c>
      <c r="D38" s="40">
        <f t="shared" si="0"/>
        <v>0</v>
      </c>
      <c r="E38" s="40">
        <v>0</v>
      </c>
      <c r="F38" s="40">
        <v>0</v>
      </c>
      <c r="G38" s="40">
        <f t="shared" si="1"/>
        <v>0</v>
      </c>
    </row>
    <row r="39" spans="1:7" x14ac:dyDescent="0.2">
      <c r="A39" s="35" t="s">
        <v>42</v>
      </c>
      <c r="B39" s="40">
        <v>0</v>
      </c>
      <c r="C39" s="40">
        <v>0</v>
      </c>
      <c r="D39" s="40">
        <f t="shared" si="0"/>
        <v>0</v>
      </c>
      <c r="E39" s="40">
        <v>0</v>
      </c>
      <c r="F39" s="40">
        <v>0</v>
      </c>
      <c r="G39" s="40">
        <f t="shared" si="1"/>
        <v>0</v>
      </c>
    </row>
    <row r="40" spans="1:7" x14ac:dyDescent="0.2">
      <c r="A40" s="35" t="s">
        <v>43</v>
      </c>
      <c r="B40" s="40">
        <v>0</v>
      </c>
      <c r="C40" s="40">
        <v>0</v>
      </c>
      <c r="D40" s="40">
        <f t="shared" si="0"/>
        <v>0</v>
      </c>
      <c r="E40" s="40">
        <v>0</v>
      </c>
      <c r="F40" s="40">
        <v>0</v>
      </c>
      <c r="G40" s="40">
        <f t="shared" si="1"/>
        <v>0</v>
      </c>
    </row>
    <row r="41" spans="1:7" x14ac:dyDescent="0.2">
      <c r="A41" s="35" t="s">
        <v>44</v>
      </c>
      <c r="B41" s="40">
        <v>0</v>
      </c>
      <c r="C41" s="40">
        <v>0</v>
      </c>
      <c r="D41" s="40">
        <f t="shared" si="0"/>
        <v>0</v>
      </c>
      <c r="E41" s="40">
        <v>0</v>
      </c>
      <c r="F41" s="40">
        <v>0</v>
      </c>
      <c r="G41" s="40">
        <f t="shared" si="1"/>
        <v>0</v>
      </c>
    </row>
    <row r="42" spans="1:7" x14ac:dyDescent="0.2">
      <c r="A42" s="35" t="s">
        <v>45</v>
      </c>
      <c r="B42" s="40">
        <v>0</v>
      </c>
      <c r="C42" s="40">
        <v>0</v>
      </c>
      <c r="D42" s="40">
        <f t="shared" si="0"/>
        <v>0</v>
      </c>
      <c r="E42" s="40">
        <v>0</v>
      </c>
      <c r="F42" s="40">
        <v>0</v>
      </c>
      <c r="G42" s="40">
        <f t="shared" si="1"/>
        <v>0</v>
      </c>
    </row>
    <row r="43" spans="1:7" x14ac:dyDescent="0.2">
      <c r="A43" s="38" t="s">
        <v>127</v>
      </c>
      <c r="B43" s="41">
        <f>SUM(B44:B52)</f>
        <v>1882836.4300000002</v>
      </c>
      <c r="C43" s="41">
        <f>SUM(C44:C52)</f>
        <v>6938844.6300000008</v>
      </c>
      <c r="D43" s="41">
        <f t="shared" si="0"/>
        <v>8821681.0600000005</v>
      </c>
      <c r="E43" s="41">
        <f>SUM(E44:E52)</f>
        <v>1250064.53</v>
      </c>
      <c r="F43" s="41">
        <f>SUM(F44:F52)</f>
        <v>1247628.53</v>
      </c>
      <c r="G43" s="41">
        <f t="shared" si="1"/>
        <v>7571616.5300000003</v>
      </c>
    </row>
    <row r="44" spans="1:7" x14ac:dyDescent="0.2">
      <c r="A44" s="35" t="s">
        <v>46</v>
      </c>
      <c r="B44" s="40">
        <v>1036484.3</v>
      </c>
      <c r="C44" s="40">
        <v>2622938.13</v>
      </c>
      <c r="D44" s="40">
        <f t="shared" si="0"/>
        <v>3659422.4299999997</v>
      </c>
      <c r="E44" s="40">
        <v>809077.42</v>
      </c>
      <c r="F44" s="40">
        <v>806641.42</v>
      </c>
      <c r="G44" s="40">
        <f t="shared" si="1"/>
        <v>2850345.01</v>
      </c>
    </row>
    <row r="45" spans="1:7" x14ac:dyDescent="0.2">
      <c r="A45" s="35" t="s">
        <v>47</v>
      </c>
      <c r="B45" s="40">
        <v>104890.77</v>
      </c>
      <c r="C45" s="40">
        <v>128773.6</v>
      </c>
      <c r="D45" s="40">
        <f t="shared" si="0"/>
        <v>233664.37</v>
      </c>
      <c r="E45" s="40">
        <v>0</v>
      </c>
      <c r="F45" s="40">
        <v>0</v>
      </c>
      <c r="G45" s="40">
        <f t="shared" si="1"/>
        <v>233664.37</v>
      </c>
    </row>
    <row r="46" spans="1:7" x14ac:dyDescent="0.2">
      <c r="A46" s="35" t="s">
        <v>48</v>
      </c>
      <c r="B46" s="40">
        <v>0</v>
      </c>
      <c r="C46" s="40">
        <v>284062</v>
      </c>
      <c r="D46" s="40">
        <f t="shared" si="0"/>
        <v>284062</v>
      </c>
      <c r="E46" s="40">
        <v>0</v>
      </c>
      <c r="F46" s="40">
        <v>0</v>
      </c>
      <c r="G46" s="40">
        <f t="shared" si="1"/>
        <v>284062</v>
      </c>
    </row>
    <row r="47" spans="1:7" x14ac:dyDescent="0.2">
      <c r="A47" s="35" t="s">
        <v>49</v>
      </c>
      <c r="B47" s="40">
        <v>0</v>
      </c>
      <c r="C47" s="40">
        <v>3678160</v>
      </c>
      <c r="D47" s="40">
        <f t="shared" si="0"/>
        <v>3678160</v>
      </c>
      <c r="E47" s="40">
        <v>88160</v>
      </c>
      <c r="F47" s="40">
        <v>88160</v>
      </c>
      <c r="G47" s="40">
        <f t="shared" si="1"/>
        <v>3590000</v>
      </c>
    </row>
    <row r="48" spans="1:7" x14ac:dyDescent="0.2">
      <c r="A48" s="35" t="s">
        <v>50</v>
      </c>
      <c r="B48" s="40">
        <v>0</v>
      </c>
      <c r="C48" s="40">
        <v>0</v>
      </c>
      <c r="D48" s="40">
        <f t="shared" si="0"/>
        <v>0</v>
      </c>
      <c r="E48" s="40">
        <v>0</v>
      </c>
      <c r="F48" s="40">
        <v>0</v>
      </c>
      <c r="G48" s="40">
        <f t="shared" si="1"/>
        <v>0</v>
      </c>
    </row>
    <row r="49" spans="1:7" x14ac:dyDescent="0.2">
      <c r="A49" s="35" t="s">
        <v>51</v>
      </c>
      <c r="B49" s="40">
        <v>715396.93</v>
      </c>
      <c r="C49" s="40">
        <v>227910.9</v>
      </c>
      <c r="D49" s="40">
        <f t="shared" si="0"/>
        <v>943307.83000000007</v>
      </c>
      <c r="E49" s="40">
        <v>352827.11</v>
      </c>
      <c r="F49" s="40">
        <v>352827.11</v>
      </c>
      <c r="G49" s="40">
        <f t="shared" si="1"/>
        <v>590480.72000000009</v>
      </c>
    </row>
    <row r="50" spans="1:7" x14ac:dyDescent="0.2">
      <c r="A50" s="35" t="s">
        <v>52</v>
      </c>
      <c r="B50" s="40">
        <v>13621.61</v>
      </c>
      <c r="C50" s="40">
        <v>-2000</v>
      </c>
      <c r="D50" s="40">
        <f t="shared" si="0"/>
        <v>11621.61</v>
      </c>
      <c r="E50" s="40">
        <v>0</v>
      </c>
      <c r="F50" s="40">
        <v>0</v>
      </c>
      <c r="G50" s="40">
        <f t="shared" si="1"/>
        <v>11621.61</v>
      </c>
    </row>
    <row r="51" spans="1:7" x14ac:dyDescent="0.2">
      <c r="A51" s="35" t="s">
        <v>53</v>
      </c>
      <c r="B51" s="40">
        <v>0</v>
      </c>
      <c r="C51" s="40">
        <v>0</v>
      </c>
      <c r="D51" s="40">
        <f t="shared" si="0"/>
        <v>0</v>
      </c>
      <c r="E51" s="40">
        <v>0</v>
      </c>
      <c r="F51" s="40">
        <v>0</v>
      </c>
      <c r="G51" s="40">
        <f t="shared" si="1"/>
        <v>0</v>
      </c>
    </row>
    <row r="52" spans="1:7" x14ac:dyDescent="0.2">
      <c r="A52" s="35" t="s">
        <v>54</v>
      </c>
      <c r="B52" s="40">
        <v>12442.82</v>
      </c>
      <c r="C52" s="40">
        <v>-1000</v>
      </c>
      <c r="D52" s="40">
        <f t="shared" si="0"/>
        <v>11442.82</v>
      </c>
      <c r="E52" s="40">
        <v>0</v>
      </c>
      <c r="F52" s="40">
        <v>0</v>
      </c>
      <c r="G52" s="40">
        <f t="shared" si="1"/>
        <v>11442.82</v>
      </c>
    </row>
    <row r="53" spans="1:7" x14ac:dyDescent="0.2">
      <c r="A53" s="38" t="s">
        <v>55</v>
      </c>
      <c r="B53" s="41">
        <f>SUM(B54:B56)</f>
        <v>20438082.899999999</v>
      </c>
      <c r="C53" s="41">
        <f>SUM(C54:C56)</f>
        <v>199256670.91999999</v>
      </c>
      <c r="D53" s="41">
        <f t="shared" si="0"/>
        <v>219694753.81999999</v>
      </c>
      <c r="E53" s="41">
        <f>SUM(E54:E56)</f>
        <v>33063774.91</v>
      </c>
      <c r="F53" s="41">
        <f>SUM(F54:F56)</f>
        <v>32313774.91</v>
      </c>
      <c r="G53" s="41">
        <f t="shared" si="1"/>
        <v>186630978.91</v>
      </c>
    </row>
    <row r="54" spans="1:7" x14ac:dyDescent="0.2">
      <c r="A54" s="35" t="s">
        <v>56</v>
      </c>
      <c r="B54" s="40">
        <v>20418082.899999999</v>
      </c>
      <c r="C54" s="40">
        <v>198723670.91999999</v>
      </c>
      <c r="D54" s="40">
        <f t="shared" si="0"/>
        <v>219141753.81999999</v>
      </c>
      <c r="E54" s="40">
        <v>32735174.91</v>
      </c>
      <c r="F54" s="40">
        <v>31985174.91</v>
      </c>
      <c r="G54" s="40">
        <f t="shared" si="1"/>
        <v>186406578.91</v>
      </c>
    </row>
    <row r="55" spans="1:7" x14ac:dyDescent="0.2">
      <c r="A55" s="35" t="s">
        <v>57</v>
      </c>
      <c r="B55" s="40">
        <v>0</v>
      </c>
      <c r="C55" s="40">
        <v>0</v>
      </c>
      <c r="D55" s="40">
        <f t="shared" si="0"/>
        <v>0</v>
      </c>
      <c r="E55" s="40">
        <v>0</v>
      </c>
      <c r="F55" s="40">
        <v>0</v>
      </c>
      <c r="G55" s="40">
        <f t="shared" si="1"/>
        <v>0</v>
      </c>
    </row>
    <row r="56" spans="1:7" x14ac:dyDescent="0.2">
      <c r="A56" s="35" t="s">
        <v>58</v>
      </c>
      <c r="B56" s="40">
        <v>20000</v>
      </c>
      <c r="C56" s="40">
        <v>533000</v>
      </c>
      <c r="D56" s="40">
        <f t="shared" si="0"/>
        <v>553000</v>
      </c>
      <c r="E56" s="40">
        <v>328600</v>
      </c>
      <c r="F56" s="40">
        <v>328600</v>
      </c>
      <c r="G56" s="40">
        <f t="shared" si="1"/>
        <v>224400</v>
      </c>
    </row>
    <row r="57" spans="1:7" x14ac:dyDescent="0.2">
      <c r="A57" s="38" t="s">
        <v>123</v>
      </c>
      <c r="B57" s="41">
        <f>SUM(B58:B64)</f>
        <v>52718452.170000002</v>
      </c>
      <c r="C57" s="41">
        <f>SUM(C58:C64)</f>
        <v>-49162749.170000002</v>
      </c>
      <c r="D57" s="41">
        <f t="shared" si="0"/>
        <v>3555703</v>
      </c>
      <c r="E57" s="41">
        <f>SUM(E58:E64)</f>
        <v>0</v>
      </c>
      <c r="F57" s="41">
        <f>SUM(F58:F64)</f>
        <v>0</v>
      </c>
      <c r="G57" s="41">
        <f t="shared" si="1"/>
        <v>3555703</v>
      </c>
    </row>
    <row r="58" spans="1:7" x14ac:dyDescent="0.2">
      <c r="A58" s="35" t="s">
        <v>59</v>
      </c>
      <c r="B58" s="40">
        <v>0</v>
      </c>
      <c r="C58" s="40">
        <v>0</v>
      </c>
      <c r="D58" s="40">
        <f t="shared" si="0"/>
        <v>0</v>
      </c>
      <c r="E58" s="40">
        <v>0</v>
      </c>
      <c r="F58" s="40">
        <v>0</v>
      </c>
      <c r="G58" s="40">
        <f t="shared" si="1"/>
        <v>0</v>
      </c>
    </row>
    <row r="59" spans="1:7" x14ac:dyDescent="0.2">
      <c r="A59" s="35" t="s">
        <v>60</v>
      </c>
      <c r="B59" s="40">
        <v>0</v>
      </c>
      <c r="C59" s="40">
        <v>0</v>
      </c>
      <c r="D59" s="40">
        <f t="shared" si="0"/>
        <v>0</v>
      </c>
      <c r="E59" s="40">
        <v>0</v>
      </c>
      <c r="F59" s="40">
        <v>0</v>
      </c>
      <c r="G59" s="40">
        <f t="shared" si="1"/>
        <v>0</v>
      </c>
    </row>
    <row r="60" spans="1:7" x14ac:dyDescent="0.2">
      <c r="A60" s="35" t="s">
        <v>61</v>
      </c>
      <c r="B60" s="40">
        <v>0</v>
      </c>
      <c r="C60" s="40">
        <v>0</v>
      </c>
      <c r="D60" s="40">
        <f t="shared" si="0"/>
        <v>0</v>
      </c>
      <c r="E60" s="40">
        <v>0</v>
      </c>
      <c r="F60" s="40">
        <v>0</v>
      </c>
      <c r="G60" s="40">
        <f t="shared" si="1"/>
        <v>0</v>
      </c>
    </row>
    <row r="61" spans="1:7" x14ac:dyDescent="0.2">
      <c r="A61" s="35" t="s">
        <v>62</v>
      </c>
      <c r="B61" s="40">
        <v>0</v>
      </c>
      <c r="C61" s="40">
        <v>0</v>
      </c>
      <c r="D61" s="40">
        <f t="shared" si="0"/>
        <v>0</v>
      </c>
      <c r="E61" s="40">
        <v>0</v>
      </c>
      <c r="F61" s="40">
        <v>0</v>
      </c>
      <c r="G61" s="40">
        <f t="shared" si="1"/>
        <v>0</v>
      </c>
    </row>
    <row r="62" spans="1:7" x14ac:dyDescent="0.2">
      <c r="A62" s="35" t="s">
        <v>63</v>
      </c>
      <c r="B62" s="40">
        <v>0</v>
      </c>
      <c r="C62" s="40">
        <v>0</v>
      </c>
      <c r="D62" s="40">
        <f t="shared" si="0"/>
        <v>0</v>
      </c>
      <c r="E62" s="40">
        <v>0</v>
      </c>
      <c r="F62" s="40">
        <v>0</v>
      </c>
      <c r="G62" s="40">
        <f t="shared" si="1"/>
        <v>0</v>
      </c>
    </row>
    <row r="63" spans="1:7" x14ac:dyDescent="0.2">
      <c r="A63" s="35" t="s">
        <v>64</v>
      </c>
      <c r="B63" s="40">
        <v>0</v>
      </c>
      <c r="C63" s="40">
        <v>0</v>
      </c>
      <c r="D63" s="40">
        <f t="shared" si="0"/>
        <v>0</v>
      </c>
      <c r="E63" s="40">
        <v>0</v>
      </c>
      <c r="F63" s="40">
        <v>0</v>
      </c>
      <c r="G63" s="40">
        <f t="shared" si="1"/>
        <v>0</v>
      </c>
    </row>
    <row r="64" spans="1:7" x14ac:dyDescent="0.2">
      <c r="A64" s="35" t="s">
        <v>65</v>
      </c>
      <c r="B64" s="40">
        <v>52718452.170000002</v>
      </c>
      <c r="C64" s="40">
        <v>-49162749.170000002</v>
      </c>
      <c r="D64" s="40">
        <f t="shared" si="0"/>
        <v>3555703</v>
      </c>
      <c r="E64" s="40">
        <v>0</v>
      </c>
      <c r="F64" s="40">
        <v>0</v>
      </c>
      <c r="G64" s="40">
        <f t="shared" si="1"/>
        <v>3555703</v>
      </c>
    </row>
    <row r="65" spans="1:7" x14ac:dyDescent="0.2">
      <c r="A65" s="38" t="s">
        <v>124</v>
      </c>
      <c r="B65" s="41">
        <f>SUM(B66:B68)</f>
        <v>12231829.5</v>
      </c>
      <c r="C65" s="41">
        <f>SUM(C66:C68)</f>
        <v>14885000</v>
      </c>
      <c r="D65" s="41">
        <f t="shared" si="0"/>
        <v>27116829.5</v>
      </c>
      <c r="E65" s="41">
        <f>SUM(E66:E68)</f>
        <v>19584231.800000001</v>
      </c>
      <c r="F65" s="41">
        <f>SUM(F66:F68)</f>
        <v>17923327.640000001</v>
      </c>
      <c r="G65" s="41">
        <f t="shared" si="1"/>
        <v>7532597.6999999993</v>
      </c>
    </row>
    <row r="66" spans="1:7" x14ac:dyDescent="0.2">
      <c r="A66" s="35" t="s">
        <v>66</v>
      </c>
      <c r="B66" s="40">
        <v>0</v>
      </c>
      <c r="C66" s="40">
        <v>0</v>
      </c>
      <c r="D66" s="40">
        <f t="shared" si="0"/>
        <v>0</v>
      </c>
      <c r="E66" s="40">
        <v>0</v>
      </c>
      <c r="F66" s="40">
        <v>0</v>
      </c>
      <c r="G66" s="40">
        <f t="shared" si="1"/>
        <v>0</v>
      </c>
    </row>
    <row r="67" spans="1:7" x14ac:dyDescent="0.2">
      <c r="A67" s="35" t="s">
        <v>67</v>
      </c>
      <c r="B67" s="40">
        <v>0</v>
      </c>
      <c r="C67" s="40">
        <v>0</v>
      </c>
      <c r="D67" s="40">
        <f t="shared" si="0"/>
        <v>0</v>
      </c>
      <c r="E67" s="40">
        <v>0</v>
      </c>
      <c r="F67" s="40">
        <v>0</v>
      </c>
      <c r="G67" s="40">
        <f t="shared" si="1"/>
        <v>0</v>
      </c>
    </row>
    <row r="68" spans="1:7" x14ac:dyDescent="0.2">
      <c r="A68" s="35" t="s">
        <v>68</v>
      </c>
      <c r="B68" s="40">
        <v>12231829.5</v>
      </c>
      <c r="C68" s="40">
        <v>14885000</v>
      </c>
      <c r="D68" s="40">
        <f t="shared" si="0"/>
        <v>27116829.5</v>
      </c>
      <c r="E68" s="40">
        <v>19584231.800000001</v>
      </c>
      <c r="F68" s="40">
        <v>17923327.640000001</v>
      </c>
      <c r="G68" s="40">
        <f t="shared" si="1"/>
        <v>7532597.6999999993</v>
      </c>
    </row>
    <row r="69" spans="1:7" x14ac:dyDescent="0.2">
      <c r="A69" s="38" t="s">
        <v>69</v>
      </c>
      <c r="B69" s="41">
        <f>SUM(B70:B76)</f>
        <v>0</v>
      </c>
      <c r="C69" s="41">
        <f>SUM(C70:C76)</f>
        <v>0</v>
      </c>
      <c r="D69" s="41">
        <f t="shared" si="0"/>
        <v>0</v>
      </c>
      <c r="E69" s="41">
        <f>SUM(E70:E76)</f>
        <v>0</v>
      </c>
      <c r="F69" s="41">
        <f>SUM(F70:F76)</f>
        <v>0</v>
      </c>
      <c r="G69" s="41">
        <f t="shared" si="1"/>
        <v>0</v>
      </c>
    </row>
    <row r="70" spans="1:7" x14ac:dyDescent="0.2">
      <c r="A70" s="35" t="s">
        <v>70</v>
      </c>
      <c r="B70" s="40">
        <v>0</v>
      </c>
      <c r="C70" s="40">
        <v>0</v>
      </c>
      <c r="D70" s="40">
        <f t="shared" ref="D70:D76" si="2">B70+C70</f>
        <v>0</v>
      </c>
      <c r="E70" s="40">
        <v>0</v>
      </c>
      <c r="F70" s="40">
        <v>0</v>
      </c>
      <c r="G70" s="40">
        <f t="shared" ref="G70:G76" si="3">D70-E70</f>
        <v>0</v>
      </c>
    </row>
    <row r="71" spans="1:7" x14ac:dyDescent="0.2">
      <c r="A71" s="35" t="s">
        <v>71</v>
      </c>
      <c r="B71" s="40">
        <v>0</v>
      </c>
      <c r="C71" s="40">
        <v>0</v>
      </c>
      <c r="D71" s="40">
        <f t="shared" si="2"/>
        <v>0</v>
      </c>
      <c r="E71" s="40">
        <v>0</v>
      </c>
      <c r="F71" s="40">
        <v>0</v>
      </c>
      <c r="G71" s="40">
        <f t="shared" si="3"/>
        <v>0</v>
      </c>
    </row>
    <row r="72" spans="1:7" x14ac:dyDescent="0.2">
      <c r="A72" s="35" t="s">
        <v>72</v>
      </c>
      <c r="B72" s="40">
        <v>0</v>
      </c>
      <c r="C72" s="40">
        <v>0</v>
      </c>
      <c r="D72" s="40">
        <f t="shared" si="2"/>
        <v>0</v>
      </c>
      <c r="E72" s="40">
        <v>0</v>
      </c>
      <c r="F72" s="40">
        <v>0</v>
      </c>
      <c r="G72" s="40">
        <f t="shared" si="3"/>
        <v>0</v>
      </c>
    </row>
    <row r="73" spans="1:7" x14ac:dyDescent="0.2">
      <c r="A73" s="35" t="s">
        <v>73</v>
      </c>
      <c r="B73" s="40">
        <v>0</v>
      </c>
      <c r="C73" s="40">
        <v>0</v>
      </c>
      <c r="D73" s="40">
        <f t="shared" si="2"/>
        <v>0</v>
      </c>
      <c r="E73" s="40">
        <v>0</v>
      </c>
      <c r="F73" s="40">
        <v>0</v>
      </c>
      <c r="G73" s="40">
        <f t="shared" si="3"/>
        <v>0</v>
      </c>
    </row>
    <row r="74" spans="1:7" x14ac:dyDescent="0.2">
      <c r="A74" s="35" t="s">
        <v>74</v>
      </c>
      <c r="B74" s="40">
        <v>0</v>
      </c>
      <c r="C74" s="40">
        <v>0</v>
      </c>
      <c r="D74" s="40">
        <f t="shared" si="2"/>
        <v>0</v>
      </c>
      <c r="E74" s="40">
        <v>0</v>
      </c>
      <c r="F74" s="40">
        <v>0</v>
      </c>
      <c r="G74" s="40">
        <f t="shared" si="3"/>
        <v>0</v>
      </c>
    </row>
    <row r="75" spans="1:7" x14ac:dyDescent="0.2">
      <c r="A75" s="35" t="s">
        <v>75</v>
      </c>
      <c r="B75" s="40">
        <v>0</v>
      </c>
      <c r="C75" s="40">
        <v>0</v>
      </c>
      <c r="D75" s="40">
        <f t="shared" si="2"/>
        <v>0</v>
      </c>
      <c r="E75" s="40">
        <v>0</v>
      </c>
      <c r="F75" s="40">
        <v>0</v>
      </c>
      <c r="G75" s="40">
        <f t="shared" si="3"/>
        <v>0</v>
      </c>
    </row>
    <row r="76" spans="1:7" x14ac:dyDescent="0.2">
      <c r="A76" s="36" t="s">
        <v>76</v>
      </c>
      <c r="B76" s="42">
        <v>0</v>
      </c>
      <c r="C76" s="42">
        <v>0</v>
      </c>
      <c r="D76" s="42">
        <f t="shared" si="2"/>
        <v>0</v>
      </c>
      <c r="E76" s="42">
        <v>0</v>
      </c>
      <c r="F76" s="42">
        <v>0</v>
      </c>
      <c r="G76" s="42">
        <f t="shared" si="3"/>
        <v>0</v>
      </c>
    </row>
    <row r="77" spans="1:7" x14ac:dyDescent="0.2">
      <c r="A77" s="37" t="s">
        <v>77</v>
      </c>
      <c r="B77" s="43">
        <f t="shared" ref="B77:G77" si="4">SUM(B5+B13+B23+B33+B43+B53+B57+B65+B69)</f>
        <v>365503763.33999997</v>
      </c>
      <c r="C77" s="43">
        <f t="shared" si="4"/>
        <v>254186278.46999997</v>
      </c>
      <c r="D77" s="43">
        <f t="shared" si="4"/>
        <v>619690041.80999994</v>
      </c>
      <c r="E77" s="43">
        <f t="shared" si="4"/>
        <v>255673319.61000001</v>
      </c>
      <c r="F77" s="43">
        <f t="shared" si="4"/>
        <v>251153325.70999998</v>
      </c>
      <c r="G77" s="43">
        <f t="shared" si="4"/>
        <v>364016722.19999999</v>
      </c>
    </row>
    <row r="79" spans="1:7" x14ac:dyDescent="0.2">
      <c r="A79" s="1" t="s">
        <v>173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B1" workbookViewId="0">
      <selection activeCell="C8" sqref="C8:G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130</v>
      </c>
      <c r="B1" s="48"/>
      <c r="C1" s="48"/>
      <c r="D1" s="48"/>
      <c r="E1" s="48"/>
      <c r="F1" s="48"/>
      <c r="G1" s="49"/>
    </row>
    <row r="2" spans="1:7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7"/>
      <c r="C5" s="7"/>
      <c r="D5" s="7"/>
      <c r="E5" s="7"/>
      <c r="F5" s="7"/>
      <c r="G5" s="7"/>
    </row>
    <row r="6" spans="1:7" x14ac:dyDescent="0.2">
      <c r="A6" s="32" t="s">
        <v>78</v>
      </c>
      <c r="B6" s="6">
        <v>329727865.06999999</v>
      </c>
      <c r="C6" s="6">
        <v>34134165.109999999</v>
      </c>
      <c r="D6" s="6">
        <f>B6+C6</f>
        <v>363862030.18000001</v>
      </c>
      <c r="E6" s="6">
        <v>201775248.37</v>
      </c>
      <c r="F6" s="6">
        <v>199668594.63</v>
      </c>
      <c r="G6" s="6">
        <f>D6-E6</f>
        <v>162086781.81</v>
      </c>
    </row>
    <row r="7" spans="1:7" x14ac:dyDescent="0.2">
      <c r="A7" s="32"/>
      <c r="B7" s="8"/>
      <c r="C7" s="8"/>
      <c r="D7" s="8"/>
      <c r="E7" s="8"/>
      <c r="F7" s="8"/>
      <c r="G7" s="8"/>
    </row>
    <row r="8" spans="1:7" x14ac:dyDescent="0.2">
      <c r="A8" s="32" t="s">
        <v>79</v>
      </c>
      <c r="B8" s="6">
        <v>35775898.270000003</v>
      </c>
      <c r="C8" s="6">
        <v>220052113.36000001</v>
      </c>
      <c r="D8" s="6">
        <f>B8+C8</f>
        <v>255828011.63000003</v>
      </c>
      <c r="E8" s="6">
        <v>53898071.240000002</v>
      </c>
      <c r="F8" s="6">
        <v>51484731.079999998</v>
      </c>
      <c r="G8" s="6">
        <f>D8-E8</f>
        <v>201929940.39000002</v>
      </c>
    </row>
    <row r="9" spans="1:7" x14ac:dyDescent="0.2">
      <c r="A9" s="32"/>
      <c r="B9" s="8"/>
      <c r="C9" s="8"/>
      <c r="D9" s="8"/>
      <c r="E9" s="8"/>
      <c r="F9" s="8"/>
      <c r="G9" s="8"/>
    </row>
    <row r="10" spans="1:7" x14ac:dyDescent="0.2">
      <c r="A10" s="32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2"/>
      <c r="B11" s="8"/>
      <c r="C11" s="8"/>
      <c r="D11" s="8"/>
      <c r="E11" s="8"/>
      <c r="F11" s="8"/>
      <c r="G11" s="8"/>
    </row>
    <row r="12" spans="1:7" x14ac:dyDescent="0.2">
      <c r="A12" s="32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2"/>
      <c r="B13" s="8"/>
      <c r="C13" s="8"/>
      <c r="D13" s="8"/>
      <c r="E13" s="8"/>
      <c r="F13" s="8"/>
      <c r="G13" s="8"/>
    </row>
    <row r="14" spans="1:7" x14ac:dyDescent="0.2">
      <c r="A14" s="32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3"/>
      <c r="B15" s="9"/>
      <c r="C15" s="9"/>
      <c r="D15" s="9"/>
      <c r="E15" s="9"/>
      <c r="F15" s="9"/>
      <c r="G15" s="9"/>
    </row>
    <row r="16" spans="1:7" x14ac:dyDescent="0.2">
      <c r="A16" s="34" t="s">
        <v>77</v>
      </c>
      <c r="B16" s="43">
        <f>SUM(B6+B8+B10+B12+B14)</f>
        <v>365503763.33999997</v>
      </c>
      <c r="C16" s="43">
        <f t="shared" ref="C16:G16" si="0">SUM(C6+C8+C10+C12+C14)</f>
        <v>254186278.47000003</v>
      </c>
      <c r="D16" s="43">
        <f t="shared" si="0"/>
        <v>619690041.81000006</v>
      </c>
      <c r="E16" s="43">
        <f t="shared" si="0"/>
        <v>255673319.61000001</v>
      </c>
      <c r="F16" s="43">
        <f t="shared" si="0"/>
        <v>251153325.70999998</v>
      </c>
      <c r="G16" s="43">
        <f t="shared" si="0"/>
        <v>364016722.20000005</v>
      </c>
    </row>
    <row r="18" spans="1:1" x14ac:dyDescent="0.2">
      <c r="A18" s="1" t="s">
        <v>173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opLeftCell="B41" workbookViewId="0">
      <selection activeCell="C7" sqref="C7:G4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129</v>
      </c>
      <c r="B1" s="48"/>
      <c r="C1" s="48"/>
      <c r="D1" s="48"/>
      <c r="E1" s="48"/>
      <c r="F1" s="48"/>
      <c r="G1" s="49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50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1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45" t="s">
        <v>132</v>
      </c>
      <c r="B7" s="40">
        <v>1034066.56</v>
      </c>
      <c r="C7" s="40">
        <v>7987.65</v>
      </c>
      <c r="D7" s="40">
        <f>B7+C7</f>
        <v>1042054.2100000001</v>
      </c>
      <c r="E7" s="40">
        <v>647468.92000000004</v>
      </c>
      <c r="F7" s="40">
        <v>647468.92000000004</v>
      </c>
      <c r="G7" s="40">
        <f>D7-E7</f>
        <v>394585.29000000004</v>
      </c>
    </row>
    <row r="8" spans="1:7" x14ac:dyDescent="0.2">
      <c r="A8" s="45" t="s">
        <v>133</v>
      </c>
      <c r="B8" s="40">
        <v>1034066.58</v>
      </c>
      <c r="C8" s="40">
        <v>6327.5</v>
      </c>
      <c r="D8" s="40">
        <f t="shared" ref="D8:D46" si="0">B8+C8</f>
        <v>1040394.08</v>
      </c>
      <c r="E8" s="40">
        <v>600180.79</v>
      </c>
      <c r="F8" s="40">
        <v>600180.79</v>
      </c>
      <c r="G8" s="40">
        <f t="shared" ref="G8:G46" si="1">D8-E8</f>
        <v>440213.28999999992</v>
      </c>
    </row>
    <row r="9" spans="1:7" x14ac:dyDescent="0.2">
      <c r="A9" s="45" t="s">
        <v>134</v>
      </c>
      <c r="B9" s="40">
        <v>1034066.59</v>
      </c>
      <c r="C9" s="40">
        <v>8077.01</v>
      </c>
      <c r="D9" s="40">
        <f t="shared" si="0"/>
        <v>1042143.6</v>
      </c>
      <c r="E9" s="40">
        <v>689138.53</v>
      </c>
      <c r="F9" s="40">
        <v>689138.53</v>
      </c>
      <c r="G9" s="40">
        <f t="shared" si="1"/>
        <v>353005.06999999995</v>
      </c>
    </row>
    <row r="10" spans="1:7" x14ac:dyDescent="0.2">
      <c r="A10" s="45" t="s">
        <v>135</v>
      </c>
      <c r="B10" s="40">
        <v>1034066.59</v>
      </c>
      <c r="C10" s="40">
        <v>85590.92</v>
      </c>
      <c r="D10" s="40">
        <f t="shared" si="0"/>
        <v>1119657.51</v>
      </c>
      <c r="E10" s="40">
        <v>707651.73</v>
      </c>
      <c r="F10" s="40">
        <v>707651.73</v>
      </c>
      <c r="G10" s="40">
        <f t="shared" si="1"/>
        <v>412005.78</v>
      </c>
    </row>
    <row r="11" spans="1:7" x14ac:dyDescent="0.2">
      <c r="A11" s="45" t="s">
        <v>136</v>
      </c>
      <c r="B11" s="40">
        <v>1034066.59</v>
      </c>
      <c r="C11" s="40">
        <v>64813.599999999999</v>
      </c>
      <c r="D11" s="40">
        <f t="shared" si="0"/>
        <v>1098880.19</v>
      </c>
      <c r="E11" s="40">
        <v>768387.6</v>
      </c>
      <c r="F11" s="40">
        <v>768387.6</v>
      </c>
      <c r="G11" s="40">
        <f t="shared" si="1"/>
        <v>330492.58999999997</v>
      </c>
    </row>
    <row r="12" spans="1:7" x14ac:dyDescent="0.2">
      <c r="A12" s="45" t="s">
        <v>137</v>
      </c>
      <c r="B12" s="40">
        <v>1034066.59</v>
      </c>
      <c r="C12" s="40">
        <v>9527.16</v>
      </c>
      <c r="D12" s="40">
        <f t="shared" si="0"/>
        <v>1043593.75</v>
      </c>
      <c r="E12" s="40">
        <v>577764.14</v>
      </c>
      <c r="F12" s="40">
        <v>577764.14</v>
      </c>
      <c r="G12" s="40">
        <f t="shared" si="1"/>
        <v>465829.61</v>
      </c>
    </row>
    <row r="13" spans="1:7" x14ac:dyDescent="0.2">
      <c r="A13" s="45" t="s">
        <v>138</v>
      </c>
      <c r="B13" s="40">
        <v>1034066.59</v>
      </c>
      <c r="C13" s="40">
        <v>45015</v>
      </c>
      <c r="D13" s="40">
        <f t="shared" si="0"/>
        <v>1079081.5899999999</v>
      </c>
      <c r="E13" s="40">
        <v>756392.87</v>
      </c>
      <c r="F13" s="40">
        <v>756392.87</v>
      </c>
      <c r="G13" s="40">
        <f t="shared" si="1"/>
        <v>322688.71999999986</v>
      </c>
    </row>
    <row r="14" spans="1:7" x14ac:dyDescent="0.2">
      <c r="A14" s="45" t="s">
        <v>139</v>
      </c>
      <c r="B14" s="40">
        <v>1034066.59</v>
      </c>
      <c r="C14" s="40">
        <v>6176</v>
      </c>
      <c r="D14" s="40">
        <f t="shared" si="0"/>
        <v>1040242.59</v>
      </c>
      <c r="E14" s="40">
        <v>525210.48</v>
      </c>
      <c r="F14" s="40">
        <v>525210.48</v>
      </c>
      <c r="G14" s="40">
        <f t="shared" si="1"/>
        <v>515032.11</v>
      </c>
    </row>
    <row r="15" spans="1:7" x14ac:dyDescent="0.2">
      <c r="A15" s="45" t="s">
        <v>140</v>
      </c>
      <c r="B15" s="40">
        <v>640888.84</v>
      </c>
      <c r="C15" s="40">
        <v>660000</v>
      </c>
      <c r="D15" s="40">
        <f t="shared" si="0"/>
        <v>1300888.8399999999</v>
      </c>
      <c r="E15" s="40">
        <v>354443.7</v>
      </c>
      <c r="F15" s="40">
        <v>354443.7</v>
      </c>
      <c r="G15" s="40">
        <f t="shared" si="1"/>
        <v>946445.1399999999</v>
      </c>
    </row>
    <row r="16" spans="1:7" x14ac:dyDescent="0.2">
      <c r="A16" s="45" t="s">
        <v>141</v>
      </c>
      <c r="B16" s="40">
        <v>75963.13</v>
      </c>
      <c r="C16" s="40">
        <v>0</v>
      </c>
      <c r="D16" s="40">
        <f t="shared" si="0"/>
        <v>75963.13</v>
      </c>
      <c r="E16" s="40">
        <v>0</v>
      </c>
      <c r="F16" s="40">
        <v>0</v>
      </c>
      <c r="G16" s="40">
        <f t="shared" si="1"/>
        <v>75963.13</v>
      </c>
    </row>
    <row r="17" spans="1:7" x14ac:dyDescent="0.2">
      <c r="A17" s="45" t="s">
        <v>142</v>
      </c>
      <c r="B17" s="40">
        <v>1405146.4</v>
      </c>
      <c r="C17" s="40">
        <v>241693.65</v>
      </c>
      <c r="D17" s="40">
        <f t="shared" si="0"/>
        <v>1646840.0499999998</v>
      </c>
      <c r="E17" s="40">
        <v>918560.41</v>
      </c>
      <c r="F17" s="40">
        <v>911252.41</v>
      </c>
      <c r="G17" s="40">
        <f t="shared" si="1"/>
        <v>728279.63999999978</v>
      </c>
    </row>
    <row r="18" spans="1:7" x14ac:dyDescent="0.2">
      <c r="A18" s="45" t="s">
        <v>143</v>
      </c>
      <c r="B18" s="40">
        <v>87020768.959999993</v>
      </c>
      <c r="C18" s="40">
        <v>-43883517.450000003</v>
      </c>
      <c r="D18" s="40">
        <f t="shared" si="0"/>
        <v>43137251.50999999</v>
      </c>
      <c r="E18" s="40">
        <v>26648635.559999999</v>
      </c>
      <c r="F18" s="40">
        <v>26254974.010000002</v>
      </c>
      <c r="G18" s="40">
        <f t="shared" si="1"/>
        <v>16488615.949999992</v>
      </c>
    </row>
    <row r="19" spans="1:7" x14ac:dyDescent="0.2">
      <c r="A19" s="45" t="s">
        <v>144</v>
      </c>
      <c r="B19" s="40">
        <v>7627736.8899999997</v>
      </c>
      <c r="C19" s="40">
        <v>167100</v>
      </c>
      <c r="D19" s="40">
        <f t="shared" si="0"/>
        <v>7794836.8899999997</v>
      </c>
      <c r="E19" s="40">
        <v>4212289.12</v>
      </c>
      <c r="F19" s="40">
        <v>4212289.12</v>
      </c>
      <c r="G19" s="40">
        <f t="shared" si="1"/>
        <v>3582547.7699999996</v>
      </c>
    </row>
    <row r="20" spans="1:7" x14ac:dyDescent="0.2">
      <c r="A20" s="45" t="s">
        <v>145</v>
      </c>
      <c r="B20" s="40">
        <v>2106459.5699999998</v>
      </c>
      <c r="C20" s="40">
        <v>998300</v>
      </c>
      <c r="D20" s="40">
        <f t="shared" si="0"/>
        <v>3104759.57</v>
      </c>
      <c r="E20" s="40">
        <v>1886176.83</v>
      </c>
      <c r="F20" s="40">
        <v>1854388.83</v>
      </c>
      <c r="G20" s="40">
        <f t="shared" si="1"/>
        <v>1218582.7399999998</v>
      </c>
    </row>
    <row r="21" spans="1:7" x14ac:dyDescent="0.2">
      <c r="A21" s="45" t="s">
        <v>146</v>
      </c>
      <c r="B21" s="40">
        <v>19337.57</v>
      </c>
      <c r="C21" s="40">
        <v>0</v>
      </c>
      <c r="D21" s="40">
        <f t="shared" si="0"/>
        <v>19337.57</v>
      </c>
      <c r="E21" s="40">
        <v>1384.5</v>
      </c>
      <c r="F21" s="40">
        <v>1384.5</v>
      </c>
      <c r="G21" s="40">
        <f t="shared" si="1"/>
        <v>17953.07</v>
      </c>
    </row>
    <row r="22" spans="1:7" x14ac:dyDescent="0.2">
      <c r="A22" s="45" t="s">
        <v>147</v>
      </c>
      <c r="B22" s="40">
        <v>1566977.51</v>
      </c>
      <c r="C22" s="40">
        <v>205600</v>
      </c>
      <c r="D22" s="40">
        <f t="shared" si="0"/>
        <v>1772577.51</v>
      </c>
      <c r="E22" s="40">
        <v>1020044.37</v>
      </c>
      <c r="F22" s="40">
        <v>1020044.37</v>
      </c>
      <c r="G22" s="40">
        <f t="shared" si="1"/>
        <v>752533.14</v>
      </c>
    </row>
    <row r="23" spans="1:7" x14ac:dyDescent="0.2">
      <c r="A23" s="45" t="s">
        <v>148</v>
      </c>
      <c r="B23" s="40">
        <v>1649005.02</v>
      </c>
      <c r="C23" s="40">
        <v>6475451.7999999998</v>
      </c>
      <c r="D23" s="40">
        <f t="shared" si="0"/>
        <v>8124456.8200000003</v>
      </c>
      <c r="E23" s="40">
        <v>5786509.7800000003</v>
      </c>
      <c r="F23" s="40">
        <v>5767893.7699999996</v>
      </c>
      <c r="G23" s="40">
        <f t="shared" si="1"/>
        <v>2337947.04</v>
      </c>
    </row>
    <row r="24" spans="1:7" x14ac:dyDescent="0.2">
      <c r="A24" s="45" t="s">
        <v>149</v>
      </c>
      <c r="B24" s="40">
        <v>9388637.9499999993</v>
      </c>
      <c r="C24" s="40">
        <v>1020600</v>
      </c>
      <c r="D24" s="40">
        <f t="shared" si="0"/>
        <v>10409237.949999999</v>
      </c>
      <c r="E24" s="40">
        <v>5806110</v>
      </c>
      <c r="F24" s="40">
        <v>5822407.9100000001</v>
      </c>
      <c r="G24" s="40">
        <f t="shared" si="1"/>
        <v>4603127.9499999993</v>
      </c>
    </row>
    <row r="25" spans="1:7" x14ac:dyDescent="0.2">
      <c r="A25" s="45" t="s">
        <v>150</v>
      </c>
      <c r="B25" s="40">
        <v>5399652.5300000003</v>
      </c>
      <c r="C25" s="40">
        <v>4808484.29</v>
      </c>
      <c r="D25" s="40">
        <f t="shared" si="0"/>
        <v>10208136.82</v>
      </c>
      <c r="E25" s="40">
        <v>5822472.6699999999</v>
      </c>
      <c r="F25" s="40">
        <v>5822472.6699999999</v>
      </c>
      <c r="G25" s="40">
        <f t="shared" si="1"/>
        <v>4385664.1500000004</v>
      </c>
    </row>
    <row r="26" spans="1:7" x14ac:dyDescent="0.2">
      <c r="A26" s="45" t="s">
        <v>151</v>
      </c>
      <c r="B26" s="40">
        <v>3498043.13</v>
      </c>
      <c r="C26" s="40">
        <v>101425.98</v>
      </c>
      <c r="D26" s="40">
        <f t="shared" si="0"/>
        <v>3599469.11</v>
      </c>
      <c r="E26" s="40">
        <v>2125814.59</v>
      </c>
      <c r="F26" s="40">
        <v>2125814.59</v>
      </c>
      <c r="G26" s="40">
        <f t="shared" si="1"/>
        <v>1473654.52</v>
      </c>
    </row>
    <row r="27" spans="1:7" x14ac:dyDescent="0.2">
      <c r="A27" s="45" t="s">
        <v>152</v>
      </c>
      <c r="B27" s="40">
        <v>912979.28</v>
      </c>
      <c r="C27" s="40">
        <v>29000</v>
      </c>
      <c r="D27" s="40">
        <f t="shared" si="0"/>
        <v>941979.28</v>
      </c>
      <c r="E27" s="40">
        <v>528955.82999999996</v>
      </c>
      <c r="F27" s="40">
        <v>528955.82999999996</v>
      </c>
      <c r="G27" s="40">
        <f t="shared" si="1"/>
        <v>413023.45000000007</v>
      </c>
    </row>
    <row r="28" spans="1:7" x14ac:dyDescent="0.2">
      <c r="A28" s="45" t="s">
        <v>153</v>
      </c>
      <c r="B28" s="40">
        <v>4963502.0999999996</v>
      </c>
      <c r="C28" s="40">
        <v>397826.07</v>
      </c>
      <c r="D28" s="40">
        <f t="shared" si="0"/>
        <v>5361328.17</v>
      </c>
      <c r="E28" s="40">
        <v>3058509.21</v>
      </c>
      <c r="F28" s="40">
        <v>3058509.21</v>
      </c>
      <c r="G28" s="40">
        <f t="shared" si="1"/>
        <v>2302818.96</v>
      </c>
    </row>
    <row r="29" spans="1:7" x14ac:dyDescent="0.2">
      <c r="A29" s="45" t="s">
        <v>154</v>
      </c>
      <c r="B29" s="40">
        <v>35393365.310000002</v>
      </c>
      <c r="C29" s="40">
        <v>6715204.6699999999</v>
      </c>
      <c r="D29" s="40">
        <f t="shared" si="0"/>
        <v>42108569.980000004</v>
      </c>
      <c r="E29" s="40">
        <v>28338372.190000001</v>
      </c>
      <c r="F29" s="40">
        <v>27536055.25</v>
      </c>
      <c r="G29" s="40">
        <f t="shared" si="1"/>
        <v>13770197.790000003</v>
      </c>
    </row>
    <row r="30" spans="1:7" x14ac:dyDescent="0.2">
      <c r="A30" s="45" t="s">
        <v>155</v>
      </c>
      <c r="B30" s="40">
        <v>3545665.33</v>
      </c>
      <c r="C30" s="40">
        <v>1336000</v>
      </c>
      <c r="D30" s="40">
        <f t="shared" si="0"/>
        <v>4881665.33</v>
      </c>
      <c r="E30" s="40">
        <v>2980132.68</v>
      </c>
      <c r="F30" s="40">
        <v>2992477.98</v>
      </c>
      <c r="G30" s="40">
        <f t="shared" si="1"/>
        <v>1901532.65</v>
      </c>
    </row>
    <row r="31" spans="1:7" x14ac:dyDescent="0.2">
      <c r="A31" s="45" t="s">
        <v>156</v>
      </c>
      <c r="B31" s="40">
        <v>69880868.459999993</v>
      </c>
      <c r="C31" s="40">
        <v>12809990.039999999</v>
      </c>
      <c r="D31" s="40">
        <f t="shared" si="0"/>
        <v>82690858.5</v>
      </c>
      <c r="E31" s="40">
        <v>46933945.829999998</v>
      </c>
      <c r="F31" s="40">
        <v>46997471.200000003</v>
      </c>
      <c r="G31" s="40">
        <f t="shared" si="1"/>
        <v>35756912.670000002</v>
      </c>
    </row>
    <row r="32" spans="1:7" x14ac:dyDescent="0.2">
      <c r="A32" s="45" t="s">
        <v>157</v>
      </c>
      <c r="B32" s="40">
        <v>1177990.72</v>
      </c>
      <c r="C32" s="40">
        <v>1058455</v>
      </c>
      <c r="D32" s="40">
        <f t="shared" si="0"/>
        <v>2236445.7199999997</v>
      </c>
      <c r="E32" s="40">
        <v>1013229.56</v>
      </c>
      <c r="F32" s="40">
        <v>1013229.56</v>
      </c>
      <c r="G32" s="40">
        <f t="shared" si="1"/>
        <v>1223216.1599999997</v>
      </c>
    </row>
    <row r="33" spans="1:7" x14ac:dyDescent="0.2">
      <c r="A33" s="45" t="s">
        <v>158</v>
      </c>
      <c r="B33" s="40">
        <v>4315728.59</v>
      </c>
      <c r="C33" s="40">
        <v>1144600</v>
      </c>
      <c r="D33" s="40">
        <f t="shared" si="0"/>
        <v>5460328.5899999999</v>
      </c>
      <c r="E33" s="40">
        <v>3351882.38</v>
      </c>
      <c r="F33" s="40">
        <v>3357573.36</v>
      </c>
      <c r="G33" s="40">
        <f t="shared" si="1"/>
        <v>2108446.21</v>
      </c>
    </row>
    <row r="34" spans="1:7" x14ac:dyDescent="0.2">
      <c r="A34" s="45" t="s">
        <v>159</v>
      </c>
      <c r="B34" s="40">
        <v>557900.89</v>
      </c>
      <c r="C34" s="40">
        <v>0</v>
      </c>
      <c r="D34" s="40">
        <f t="shared" si="0"/>
        <v>557900.89</v>
      </c>
      <c r="E34" s="40">
        <v>329278.63</v>
      </c>
      <c r="F34" s="40">
        <v>329278.63</v>
      </c>
      <c r="G34" s="40">
        <f t="shared" si="1"/>
        <v>228622.26</v>
      </c>
    </row>
    <row r="35" spans="1:7" x14ac:dyDescent="0.2">
      <c r="A35" s="45" t="s">
        <v>160</v>
      </c>
      <c r="B35" s="40">
        <v>2999543.27</v>
      </c>
      <c r="C35" s="40">
        <v>207134</v>
      </c>
      <c r="D35" s="40">
        <f t="shared" si="0"/>
        <v>3206677.27</v>
      </c>
      <c r="E35" s="40">
        <v>1404432.17</v>
      </c>
      <c r="F35" s="40">
        <v>1404432.17</v>
      </c>
      <c r="G35" s="40">
        <f t="shared" si="1"/>
        <v>1802245.1</v>
      </c>
    </row>
    <row r="36" spans="1:7" x14ac:dyDescent="0.2">
      <c r="A36" s="45" t="s">
        <v>161</v>
      </c>
      <c r="B36" s="40">
        <v>4219225.38</v>
      </c>
      <c r="C36" s="40">
        <v>70600</v>
      </c>
      <c r="D36" s="40">
        <f t="shared" si="0"/>
        <v>4289825.38</v>
      </c>
      <c r="E36" s="40">
        <v>2435682.96</v>
      </c>
      <c r="F36" s="40">
        <v>2431271.96</v>
      </c>
      <c r="G36" s="40">
        <f t="shared" si="1"/>
        <v>1854142.42</v>
      </c>
    </row>
    <row r="37" spans="1:7" x14ac:dyDescent="0.2">
      <c r="A37" s="45" t="s">
        <v>162</v>
      </c>
      <c r="B37" s="40">
        <v>20964876.170000002</v>
      </c>
      <c r="C37" s="40">
        <v>26458834.800000001</v>
      </c>
      <c r="D37" s="40">
        <f t="shared" si="0"/>
        <v>47423710.969999999</v>
      </c>
      <c r="E37" s="40">
        <v>13877941.59</v>
      </c>
      <c r="F37" s="40">
        <v>13851762.48</v>
      </c>
      <c r="G37" s="40">
        <f t="shared" si="1"/>
        <v>33545769.379999999</v>
      </c>
    </row>
    <row r="38" spans="1:7" x14ac:dyDescent="0.2">
      <c r="A38" s="45" t="s">
        <v>163</v>
      </c>
      <c r="B38" s="40">
        <v>8735410.2200000007</v>
      </c>
      <c r="C38" s="40">
        <v>5296831.3</v>
      </c>
      <c r="D38" s="40">
        <f t="shared" si="0"/>
        <v>14032241.52</v>
      </c>
      <c r="E38" s="40">
        <v>3408959.67</v>
      </c>
      <c r="F38" s="40">
        <v>3408959.67</v>
      </c>
      <c r="G38" s="40">
        <f t="shared" si="1"/>
        <v>10623281.85</v>
      </c>
    </row>
    <row r="39" spans="1:7" x14ac:dyDescent="0.2">
      <c r="A39" s="45" t="s">
        <v>164</v>
      </c>
      <c r="B39" s="40">
        <v>2993905.5</v>
      </c>
      <c r="C39" s="40">
        <v>567274.28</v>
      </c>
      <c r="D39" s="40">
        <f t="shared" si="0"/>
        <v>3561179.7800000003</v>
      </c>
      <c r="E39" s="40">
        <v>1857631.3</v>
      </c>
      <c r="F39" s="40">
        <v>1857631.3</v>
      </c>
      <c r="G39" s="40">
        <f t="shared" si="1"/>
        <v>1703548.4800000002</v>
      </c>
    </row>
    <row r="40" spans="1:7" x14ac:dyDescent="0.2">
      <c r="A40" s="45" t="s">
        <v>165</v>
      </c>
      <c r="B40" s="40">
        <v>863469.08</v>
      </c>
      <c r="C40" s="40">
        <v>0</v>
      </c>
      <c r="D40" s="40">
        <f t="shared" si="0"/>
        <v>863469.08</v>
      </c>
      <c r="E40" s="40">
        <v>368793.17</v>
      </c>
      <c r="F40" s="40">
        <v>367749.17</v>
      </c>
      <c r="G40" s="40">
        <f t="shared" si="1"/>
        <v>494675.91</v>
      </c>
    </row>
    <row r="41" spans="1:7" x14ac:dyDescent="0.2">
      <c r="A41" s="45" t="s">
        <v>166</v>
      </c>
      <c r="B41" s="40">
        <v>24038788.170000002</v>
      </c>
      <c r="C41" s="40">
        <v>23142553</v>
      </c>
      <c r="D41" s="40">
        <f t="shared" si="0"/>
        <v>47181341.170000002</v>
      </c>
      <c r="E41" s="40">
        <v>30173038.989999998</v>
      </c>
      <c r="F41" s="40">
        <v>27653140.18</v>
      </c>
      <c r="G41" s="40">
        <f t="shared" si="1"/>
        <v>17008302.180000003</v>
      </c>
    </row>
    <row r="42" spans="1:7" x14ac:dyDescent="0.2">
      <c r="A42" s="45" t="s">
        <v>167</v>
      </c>
      <c r="B42" s="40">
        <v>8786546.8100000005</v>
      </c>
      <c r="C42" s="40">
        <v>854341.85</v>
      </c>
      <c r="D42" s="40">
        <f t="shared" si="0"/>
        <v>9640888.6600000001</v>
      </c>
      <c r="E42" s="40">
        <v>5408349.96</v>
      </c>
      <c r="F42" s="40">
        <v>5408349.96</v>
      </c>
      <c r="G42" s="40">
        <f t="shared" si="1"/>
        <v>4232538.7</v>
      </c>
    </row>
    <row r="43" spans="1:7" x14ac:dyDescent="0.2">
      <c r="A43" s="45" t="s">
        <v>168</v>
      </c>
      <c r="B43" s="40">
        <v>1392180.94</v>
      </c>
      <c r="C43" s="40">
        <v>10000</v>
      </c>
      <c r="D43" s="40">
        <f t="shared" si="0"/>
        <v>1402180.94</v>
      </c>
      <c r="E43" s="40">
        <v>790670.15</v>
      </c>
      <c r="F43" s="40">
        <v>790670.15</v>
      </c>
      <c r="G43" s="40">
        <f t="shared" si="1"/>
        <v>611510.78999999992</v>
      </c>
    </row>
    <row r="44" spans="1:7" x14ac:dyDescent="0.2">
      <c r="A44" s="45" t="s">
        <v>169</v>
      </c>
      <c r="B44" s="40">
        <v>2224673.9500000002</v>
      </c>
      <c r="C44" s="40">
        <v>10000</v>
      </c>
      <c r="D44" s="40">
        <f t="shared" si="0"/>
        <v>2234673.9500000002</v>
      </c>
      <c r="E44" s="40">
        <v>1373958.19</v>
      </c>
      <c r="F44" s="40">
        <v>1373958.19</v>
      </c>
      <c r="G44" s="40">
        <f t="shared" si="1"/>
        <v>860715.76000000024</v>
      </c>
    </row>
    <row r="45" spans="1:7" x14ac:dyDescent="0.2">
      <c r="A45" s="45" t="s">
        <v>170</v>
      </c>
      <c r="B45" s="40">
        <v>789138.36</v>
      </c>
      <c r="C45" s="40">
        <v>5000</v>
      </c>
      <c r="D45" s="40">
        <f t="shared" si="0"/>
        <v>794138.36</v>
      </c>
      <c r="E45" s="40">
        <v>431905.55</v>
      </c>
      <c r="F45" s="40">
        <v>438875.51</v>
      </c>
      <c r="G45" s="40">
        <f t="shared" si="1"/>
        <v>362232.81</v>
      </c>
    </row>
    <row r="46" spans="1:7" x14ac:dyDescent="0.2">
      <c r="A46" s="45" t="s">
        <v>171</v>
      </c>
      <c r="B46" s="40">
        <v>38076854.630000003</v>
      </c>
      <c r="C46" s="40">
        <v>203043980.34999999</v>
      </c>
      <c r="D46" s="40">
        <f t="shared" si="0"/>
        <v>241120834.97999999</v>
      </c>
      <c r="E46" s="40">
        <v>47753013.009999998</v>
      </c>
      <c r="F46" s="40">
        <v>46933413.009999998</v>
      </c>
      <c r="G46" s="40">
        <f t="shared" si="1"/>
        <v>193367821.97</v>
      </c>
    </row>
    <row r="47" spans="1:7" x14ac:dyDescent="0.2">
      <c r="A47" s="44"/>
      <c r="B47" s="40"/>
      <c r="C47" s="40"/>
      <c r="D47" s="40"/>
      <c r="E47" s="40"/>
      <c r="F47" s="40"/>
      <c r="G47" s="40"/>
    </row>
    <row r="48" spans="1:7" x14ac:dyDescent="0.2">
      <c r="A48" s="29" t="s">
        <v>77</v>
      </c>
      <c r="B48" s="46">
        <f t="shared" ref="B48:G48" si="2">SUM(B7:B47)</f>
        <v>365503763.33999997</v>
      </c>
      <c r="C48" s="46">
        <f t="shared" ref="C48:G48" si="3">SUM(C7:C47)</f>
        <v>254186278.47</v>
      </c>
      <c r="D48" s="46">
        <f t="shared" si="3"/>
        <v>619690041.80999994</v>
      </c>
      <c r="E48" s="46">
        <f t="shared" si="3"/>
        <v>255673319.61000001</v>
      </c>
      <c r="F48" s="46">
        <f t="shared" si="3"/>
        <v>251153325.70999998</v>
      </c>
      <c r="G48" s="46">
        <f t="shared" si="3"/>
        <v>364016722.19999993</v>
      </c>
    </row>
    <row r="51" spans="1:7" ht="45" customHeight="1" x14ac:dyDescent="0.2">
      <c r="A51" s="47" t="s">
        <v>172</v>
      </c>
      <c r="B51" s="48"/>
      <c r="C51" s="48"/>
      <c r="D51" s="48"/>
      <c r="E51" s="48"/>
      <c r="F51" s="48"/>
      <c r="G51" s="49"/>
    </row>
    <row r="53" spans="1:7" x14ac:dyDescent="0.2">
      <c r="A53" s="21"/>
      <c r="B53" s="24" t="s">
        <v>0</v>
      </c>
      <c r="C53" s="25"/>
      <c r="D53" s="25"/>
      <c r="E53" s="25"/>
      <c r="F53" s="26"/>
      <c r="G53" s="50" t="s">
        <v>7</v>
      </c>
    </row>
    <row r="54" spans="1:7" ht="22.5" x14ac:dyDescent="0.2">
      <c r="A54" s="2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51"/>
    </row>
    <row r="55" spans="1:7" x14ac:dyDescent="0.2">
      <c r="A55" s="23"/>
      <c r="B55" s="4">
        <v>1</v>
      </c>
      <c r="C55" s="4">
        <v>2</v>
      </c>
      <c r="D55" s="4" t="s">
        <v>8</v>
      </c>
      <c r="E55" s="4">
        <v>4</v>
      </c>
      <c r="F55" s="4">
        <v>5</v>
      </c>
      <c r="G55" s="4" t="s">
        <v>9</v>
      </c>
    </row>
    <row r="56" spans="1:7" x14ac:dyDescent="0.2">
      <c r="A56" s="12"/>
      <c r="B56" s="13"/>
      <c r="C56" s="13"/>
      <c r="D56" s="13"/>
      <c r="E56" s="13"/>
      <c r="F56" s="13"/>
      <c r="G56" s="13"/>
    </row>
    <row r="57" spans="1:7" x14ac:dyDescent="0.2">
      <c r="A57" s="28" t="s">
        <v>81</v>
      </c>
      <c r="B57" s="40">
        <v>0</v>
      </c>
      <c r="C57" s="40">
        <v>0</v>
      </c>
      <c r="D57" s="40">
        <f>B57+C57</f>
        <v>0</v>
      </c>
      <c r="E57" s="40">
        <v>0</v>
      </c>
      <c r="F57" s="40">
        <v>0</v>
      </c>
      <c r="G57" s="40">
        <f>D57-E57</f>
        <v>0</v>
      </c>
    </row>
    <row r="58" spans="1:7" x14ac:dyDescent="0.2">
      <c r="A58" s="28" t="s">
        <v>82</v>
      </c>
      <c r="B58" s="40">
        <v>0</v>
      </c>
      <c r="C58" s="40">
        <v>0</v>
      </c>
      <c r="D58" s="40">
        <f t="shared" ref="D58:D60" si="4">B58+C58</f>
        <v>0</v>
      </c>
      <c r="E58" s="40">
        <v>0</v>
      </c>
      <c r="F58" s="40">
        <v>0</v>
      </c>
      <c r="G58" s="40">
        <f t="shared" ref="G58:G60" si="5">D58-E58</f>
        <v>0</v>
      </c>
    </row>
    <row r="59" spans="1:7" x14ac:dyDescent="0.2">
      <c r="A59" s="28" t="s">
        <v>83</v>
      </c>
      <c r="B59" s="40">
        <v>0</v>
      </c>
      <c r="C59" s="40">
        <v>0</v>
      </c>
      <c r="D59" s="40">
        <f t="shared" si="4"/>
        <v>0</v>
      </c>
      <c r="E59" s="40">
        <v>0</v>
      </c>
      <c r="F59" s="40">
        <v>0</v>
      </c>
      <c r="G59" s="40">
        <f t="shared" si="5"/>
        <v>0</v>
      </c>
    </row>
    <row r="60" spans="1:7" x14ac:dyDescent="0.2">
      <c r="A60" s="28" t="s">
        <v>84</v>
      </c>
      <c r="B60" s="40">
        <v>0</v>
      </c>
      <c r="C60" s="40">
        <v>0</v>
      </c>
      <c r="D60" s="40">
        <f t="shared" si="4"/>
        <v>0</v>
      </c>
      <c r="E60" s="40">
        <v>0</v>
      </c>
      <c r="F60" s="40">
        <v>0</v>
      </c>
      <c r="G60" s="40">
        <f t="shared" si="5"/>
        <v>0</v>
      </c>
    </row>
    <row r="61" spans="1:7" x14ac:dyDescent="0.2">
      <c r="A61" s="2"/>
      <c r="B61" s="15"/>
      <c r="C61" s="15"/>
      <c r="D61" s="15"/>
      <c r="E61" s="15"/>
      <c r="F61" s="15"/>
      <c r="G61" s="15"/>
    </row>
    <row r="62" spans="1:7" x14ac:dyDescent="0.2">
      <c r="A62" s="29" t="s">
        <v>77</v>
      </c>
      <c r="B62" s="46">
        <f>SUM(B57:B60)</f>
        <v>0</v>
      </c>
      <c r="C62" s="46">
        <f t="shared" ref="C62:G62" si="6">SUM(C57:C60)</f>
        <v>0</v>
      </c>
      <c r="D62" s="46">
        <f t="shared" si="6"/>
        <v>0</v>
      </c>
      <c r="E62" s="46">
        <f t="shared" si="6"/>
        <v>0</v>
      </c>
      <c r="F62" s="46">
        <f t="shared" si="6"/>
        <v>0</v>
      </c>
      <c r="G62" s="46">
        <f t="shared" si="6"/>
        <v>0</v>
      </c>
    </row>
    <row r="65" spans="1:7" ht="45" customHeight="1" x14ac:dyDescent="0.2">
      <c r="A65" s="47" t="s">
        <v>172</v>
      </c>
      <c r="B65" s="48"/>
      <c r="C65" s="48"/>
      <c r="D65" s="48"/>
      <c r="E65" s="48"/>
      <c r="F65" s="48"/>
      <c r="G65" s="49"/>
    </row>
    <row r="66" spans="1:7" x14ac:dyDescent="0.2">
      <c r="A66" s="21"/>
      <c r="B66" s="24" t="s">
        <v>0</v>
      </c>
      <c r="C66" s="25"/>
      <c r="D66" s="25"/>
      <c r="E66" s="25"/>
      <c r="F66" s="26"/>
      <c r="G66" s="50" t="s">
        <v>7</v>
      </c>
    </row>
    <row r="67" spans="1:7" ht="22.5" x14ac:dyDescent="0.2">
      <c r="A67" s="22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51"/>
    </row>
    <row r="68" spans="1:7" x14ac:dyDescent="0.2">
      <c r="A68" s="23"/>
      <c r="B68" s="4">
        <v>1</v>
      </c>
      <c r="C68" s="4">
        <v>2</v>
      </c>
      <c r="D68" s="4" t="s">
        <v>8</v>
      </c>
      <c r="E68" s="4">
        <v>4</v>
      </c>
      <c r="F68" s="4">
        <v>5</v>
      </c>
      <c r="G68" s="4" t="s">
        <v>9</v>
      </c>
    </row>
    <row r="69" spans="1:7" x14ac:dyDescent="0.2">
      <c r="A69" s="12"/>
      <c r="B69" s="13"/>
      <c r="C69" s="13"/>
      <c r="D69" s="13"/>
      <c r="E69" s="13"/>
      <c r="F69" s="13"/>
      <c r="G69" s="13"/>
    </row>
    <row r="70" spans="1:7" ht="22.5" x14ac:dyDescent="0.2">
      <c r="A70" s="30" t="s">
        <v>85</v>
      </c>
      <c r="B70" s="40">
        <v>0</v>
      </c>
      <c r="C70" s="40">
        <v>0</v>
      </c>
      <c r="D70" s="40">
        <f t="shared" ref="D70" si="7">B70+C70</f>
        <v>0</v>
      </c>
      <c r="E70" s="40">
        <v>0</v>
      </c>
      <c r="F70" s="40">
        <v>0</v>
      </c>
      <c r="G70" s="40">
        <f t="shared" ref="G70" si="8">D70-E70</f>
        <v>0</v>
      </c>
    </row>
    <row r="71" spans="1:7" x14ac:dyDescent="0.2">
      <c r="A71" s="30"/>
      <c r="B71" s="14"/>
      <c r="C71" s="14"/>
      <c r="D71" s="14"/>
      <c r="E71" s="14"/>
      <c r="F71" s="14"/>
      <c r="G71" s="14"/>
    </row>
    <row r="72" spans="1:7" x14ac:dyDescent="0.2">
      <c r="A72" s="30" t="s">
        <v>86</v>
      </c>
      <c r="B72" s="40">
        <v>0</v>
      </c>
      <c r="C72" s="40">
        <v>0</v>
      </c>
      <c r="D72" s="40">
        <f t="shared" ref="D72" si="9">B72+C72</f>
        <v>0</v>
      </c>
      <c r="E72" s="40">
        <v>0</v>
      </c>
      <c r="F72" s="40">
        <v>0</v>
      </c>
      <c r="G72" s="40">
        <f t="shared" ref="G72" si="10">D72-E72</f>
        <v>0</v>
      </c>
    </row>
    <row r="73" spans="1:7" x14ac:dyDescent="0.2">
      <c r="A73" s="30"/>
      <c r="B73" s="14"/>
      <c r="C73" s="14"/>
      <c r="D73" s="14"/>
      <c r="E73" s="14"/>
      <c r="F73" s="14"/>
      <c r="G73" s="14"/>
    </row>
    <row r="74" spans="1:7" ht="22.5" x14ac:dyDescent="0.2">
      <c r="A74" s="30" t="s">
        <v>87</v>
      </c>
      <c r="B74" s="40">
        <v>0</v>
      </c>
      <c r="C74" s="40">
        <v>0</v>
      </c>
      <c r="D74" s="40">
        <f t="shared" ref="D74" si="11">B74+C74</f>
        <v>0</v>
      </c>
      <c r="E74" s="40">
        <v>0</v>
      </c>
      <c r="F74" s="40">
        <v>0</v>
      </c>
      <c r="G74" s="40">
        <f t="shared" ref="G74" si="12">D74-E74</f>
        <v>0</v>
      </c>
    </row>
    <row r="75" spans="1:7" x14ac:dyDescent="0.2">
      <c r="A75" s="30"/>
      <c r="B75" s="14"/>
      <c r="C75" s="14"/>
      <c r="D75" s="14"/>
      <c r="E75" s="14"/>
      <c r="F75" s="14"/>
      <c r="G75" s="14"/>
    </row>
    <row r="76" spans="1:7" ht="22.5" x14ac:dyDescent="0.2">
      <c r="A76" s="30" t="s">
        <v>88</v>
      </c>
      <c r="B76" s="40">
        <v>0</v>
      </c>
      <c r="C76" s="40">
        <v>0</v>
      </c>
      <c r="D76" s="40">
        <f t="shared" ref="D76" si="13">B76+C76</f>
        <v>0</v>
      </c>
      <c r="E76" s="40">
        <v>0</v>
      </c>
      <c r="F76" s="40">
        <v>0</v>
      </c>
      <c r="G76" s="40">
        <f t="shared" ref="G76" si="14">D76-E76</f>
        <v>0</v>
      </c>
    </row>
    <row r="77" spans="1:7" x14ac:dyDescent="0.2">
      <c r="A77" s="30"/>
      <c r="B77" s="14"/>
      <c r="C77" s="14"/>
      <c r="D77" s="14"/>
      <c r="E77" s="14"/>
      <c r="F77" s="14"/>
      <c r="G77" s="14"/>
    </row>
    <row r="78" spans="1:7" ht="22.5" x14ac:dyDescent="0.2">
      <c r="A78" s="30" t="s">
        <v>89</v>
      </c>
      <c r="B78" s="40">
        <v>0</v>
      </c>
      <c r="C78" s="40">
        <v>0</v>
      </c>
      <c r="D78" s="40">
        <f t="shared" ref="D78" si="15">B78+C78</f>
        <v>0</v>
      </c>
      <c r="E78" s="40">
        <v>0</v>
      </c>
      <c r="F78" s="40">
        <v>0</v>
      </c>
      <c r="G78" s="40">
        <f t="shared" ref="G78" si="16">D78-E78</f>
        <v>0</v>
      </c>
    </row>
    <row r="79" spans="1:7" x14ac:dyDescent="0.2">
      <c r="A79" s="30"/>
      <c r="B79" s="14"/>
      <c r="C79" s="14"/>
      <c r="D79" s="14"/>
      <c r="E79" s="14"/>
      <c r="F79" s="14"/>
      <c r="G79" s="14"/>
    </row>
    <row r="80" spans="1:7" ht="22.5" x14ac:dyDescent="0.2">
      <c r="A80" s="30" t="s">
        <v>90</v>
      </c>
      <c r="B80" s="40">
        <v>0</v>
      </c>
      <c r="C80" s="40">
        <v>0</v>
      </c>
      <c r="D80" s="40">
        <f t="shared" ref="D80" si="17">B80+C80</f>
        <v>0</v>
      </c>
      <c r="E80" s="40">
        <v>0</v>
      </c>
      <c r="F80" s="40">
        <v>0</v>
      </c>
      <c r="G80" s="40">
        <f t="shared" ref="G80" si="18">D80-E80</f>
        <v>0</v>
      </c>
    </row>
    <row r="81" spans="1:7" x14ac:dyDescent="0.2">
      <c r="A81" s="30"/>
      <c r="B81" s="14"/>
      <c r="C81" s="14"/>
      <c r="D81" s="14"/>
      <c r="E81" s="14"/>
      <c r="F81" s="14"/>
      <c r="G81" s="14"/>
    </row>
    <row r="82" spans="1:7" x14ac:dyDescent="0.2">
      <c r="A82" s="30" t="s">
        <v>91</v>
      </c>
      <c r="B82" s="40">
        <v>0</v>
      </c>
      <c r="C82" s="40">
        <v>0</v>
      </c>
      <c r="D82" s="40">
        <f t="shared" ref="D82" si="19">B82+C82</f>
        <v>0</v>
      </c>
      <c r="E82" s="40">
        <v>0</v>
      </c>
      <c r="F82" s="40">
        <v>0</v>
      </c>
      <c r="G82" s="40">
        <f t="shared" ref="G82" si="20">D82-E82</f>
        <v>0</v>
      </c>
    </row>
    <row r="83" spans="1:7" x14ac:dyDescent="0.2">
      <c r="A83" s="31"/>
      <c r="B83" s="15"/>
      <c r="C83" s="15"/>
      <c r="D83" s="15"/>
      <c r="E83" s="15"/>
      <c r="F83" s="15"/>
      <c r="G83" s="15"/>
    </row>
    <row r="84" spans="1:7" x14ac:dyDescent="0.2">
      <c r="A84" s="20" t="s">
        <v>77</v>
      </c>
      <c r="B84" s="46">
        <f>SUM(B70:B82)</f>
        <v>0</v>
      </c>
      <c r="C84" s="46">
        <f t="shared" ref="C84:G84" si="21">SUM(C70:C82)</f>
        <v>0</v>
      </c>
      <c r="D84" s="46">
        <f t="shared" si="21"/>
        <v>0</v>
      </c>
      <c r="E84" s="46">
        <f t="shared" si="21"/>
        <v>0</v>
      </c>
      <c r="F84" s="46">
        <f t="shared" si="21"/>
        <v>0</v>
      </c>
      <c r="G84" s="46">
        <f t="shared" si="21"/>
        <v>0</v>
      </c>
    </row>
    <row r="86" spans="1:7" x14ac:dyDescent="0.2">
      <c r="A86" s="1" t="s">
        <v>173</v>
      </c>
    </row>
  </sheetData>
  <sheetProtection formatCells="0" formatColumns="0" formatRows="0" insertRows="0" deleteRows="0" autoFilter="0"/>
  <mergeCells count="6">
    <mergeCell ref="G3:G4"/>
    <mergeCell ref="G53:G54"/>
    <mergeCell ref="G66:G67"/>
    <mergeCell ref="A1:G1"/>
    <mergeCell ref="A51:G51"/>
    <mergeCell ref="A65:G6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topLeftCell="B1" workbookViewId="0">
      <selection activeCell="B25" sqref="B25:G3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7" t="s">
        <v>128</v>
      </c>
      <c r="B1" s="52"/>
      <c r="C1" s="52"/>
      <c r="D1" s="52"/>
      <c r="E1" s="52"/>
      <c r="F1" s="52"/>
      <c r="G1" s="53"/>
    </row>
    <row r="2" spans="1:7" x14ac:dyDescent="0.2">
      <c r="A2" s="21"/>
      <c r="B2" s="24" t="s">
        <v>0</v>
      </c>
      <c r="C2" s="25"/>
      <c r="D2" s="25"/>
      <c r="E2" s="25"/>
      <c r="F2" s="26"/>
      <c r="G2" s="50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41">
        <f t="shared" ref="B6:G6" si="0">SUM(B7:B14)</f>
        <v>245219081.43000001</v>
      </c>
      <c r="C6" s="41">
        <f t="shared" si="0"/>
        <v>-6193075.2900000028</v>
      </c>
      <c r="D6" s="41">
        <f t="shared" si="0"/>
        <v>239026006.13999999</v>
      </c>
      <c r="E6" s="41">
        <f t="shared" si="0"/>
        <v>142163332.17000002</v>
      </c>
      <c r="F6" s="41">
        <f t="shared" si="0"/>
        <v>140985053.95000002</v>
      </c>
      <c r="G6" s="41">
        <f t="shared" si="0"/>
        <v>96862673.970000029</v>
      </c>
    </row>
    <row r="7" spans="1:7" x14ac:dyDescent="0.2">
      <c r="A7" s="27" t="s">
        <v>93</v>
      </c>
      <c r="B7" s="40">
        <v>10394531.050000001</v>
      </c>
      <c r="C7" s="40">
        <v>1135208.49</v>
      </c>
      <c r="D7" s="40">
        <f>B7+C7</f>
        <v>11529739.540000001</v>
      </c>
      <c r="E7" s="40">
        <v>6545199.1699999999</v>
      </c>
      <c r="F7" s="40">
        <v>6537891.1699999999</v>
      </c>
      <c r="G7" s="40">
        <f>D7-E7</f>
        <v>4984540.370000001</v>
      </c>
    </row>
    <row r="8" spans="1:7" x14ac:dyDescent="0.2">
      <c r="A8" s="27" t="s">
        <v>94</v>
      </c>
      <c r="B8" s="40">
        <v>8540716.1699999999</v>
      </c>
      <c r="C8" s="40">
        <v>196100</v>
      </c>
      <c r="D8" s="40">
        <f t="shared" ref="D8:D14" si="1">B8+C8</f>
        <v>8736816.1699999999</v>
      </c>
      <c r="E8" s="40">
        <v>4741244.95</v>
      </c>
      <c r="F8" s="40">
        <v>4741244.95</v>
      </c>
      <c r="G8" s="40">
        <f t="shared" ref="G8:G14" si="2">D8-E8</f>
        <v>3995571.2199999997</v>
      </c>
    </row>
    <row r="9" spans="1:7" x14ac:dyDescent="0.2">
      <c r="A9" s="27" t="s">
        <v>95</v>
      </c>
      <c r="B9" s="40">
        <v>134812844.28</v>
      </c>
      <c r="C9" s="40">
        <v>-30018834.91</v>
      </c>
      <c r="D9" s="40">
        <f t="shared" si="1"/>
        <v>104794009.37</v>
      </c>
      <c r="E9" s="40">
        <v>67287754.069999993</v>
      </c>
      <c r="F9" s="40">
        <v>66068748.57</v>
      </c>
      <c r="G9" s="40">
        <f t="shared" si="2"/>
        <v>37506255.300000012</v>
      </c>
    </row>
    <row r="10" spans="1:7" x14ac:dyDescent="0.2">
      <c r="A10" s="27" t="s">
        <v>96</v>
      </c>
      <c r="B10" s="40">
        <v>0</v>
      </c>
      <c r="C10" s="40">
        <v>0</v>
      </c>
      <c r="D10" s="40">
        <f t="shared" si="1"/>
        <v>0</v>
      </c>
      <c r="E10" s="40">
        <v>0</v>
      </c>
      <c r="F10" s="40">
        <v>0</v>
      </c>
      <c r="G10" s="40">
        <f t="shared" si="2"/>
        <v>0</v>
      </c>
    </row>
    <row r="11" spans="1:7" x14ac:dyDescent="0.2">
      <c r="A11" s="27" t="s">
        <v>97</v>
      </c>
      <c r="B11" s="40">
        <v>18286333.609999999</v>
      </c>
      <c r="C11" s="40">
        <v>5930510.2699999996</v>
      </c>
      <c r="D11" s="40">
        <f t="shared" si="1"/>
        <v>24216843.879999999</v>
      </c>
      <c r="E11" s="40">
        <v>13754397.26</v>
      </c>
      <c r="F11" s="40">
        <v>13770695.17</v>
      </c>
      <c r="G11" s="40">
        <f t="shared" si="2"/>
        <v>10462446.619999999</v>
      </c>
    </row>
    <row r="12" spans="1:7" x14ac:dyDescent="0.2">
      <c r="A12" s="27" t="s">
        <v>98</v>
      </c>
      <c r="B12" s="40">
        <v>0</v>
      </c>
      <c r="C12" s="40">
        <v>0</v>
      </c>
      <c r="D12" s="40">
        <f t="shared" si="1"/>
        <v>0</v>
      </c>
      <c r="E12" s="40">
        <v>0</v>
      </c>
      <c r="F12" s="40">
        <v>0</v>
      </c>
      <c r="G12" s="40">
        <f t="shared" si="2"/>
        <v>0</v>
      </c>
    </row>
    <row r="13" spans="1:7" x14ac:dyDescent="0.2">
      <c r="A13" s="27" t="s">
        <v>99</v>
      </c>
      <c r="B13" s="40">
        <v>71058859.180000007</v>
      </c>
      <c r="C13" s="40">
        <v>15565640.859999999</v>
      </c>
      <c r="D13" s="40">
        <f t="shared" si="1"/>
        <v>86624500.040000007</v>
      </c>
      <c r="E13" s="40">
        <v>47947175.390000001</v>
      </c>
      <c r="F13" s="40">
        <v>48010700.759999998</v>
      </c>
      <c r="G13" s="40">
        <f t="shared" si="2"/>
        <v>38677324.650000006</v>
      </c>
    </row>
    <row r="14" spans="1:7" x14ac:dyDescent="0.2">
      <c r="A14" s="27" t="s">
        <v>36</v>
      </c>
      <c r="B14" s="40">
        <v>2125797.14</v>
      </c>
      <c r="C14" s="40">
        <v>998300</v>
      </c>
      <c r="D14" s="40">
        <f t="shared" si="1"/>
        <v>3124097.14</v>
      </c>
      <c r="E14" s="40">
        <v>1887561.33</v>
      </c>
      <c r="F14" s="40">
        <v>1855773.33</v>
      </c>
      <c r="G14" s="40">
        <f t="shared" si="2"/>
        <v>1236535.81</v>
      </c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41">
        <f t="shared" ref="B16:G16" si="3">SUM(B17:B23)</f>
        <v>69926751.730000019</v>
      </c>
      <c r="C16" s="41">
        <f t="shared" si="3"/>
        <v>50702542.109999999</v>
      </c>
      <c r="D16" s="41">
        <f t="shared" si="3"/>
        <v>120629293.84</v>
      </c>
      <c r="E16" s="41">
        <f t="shared" si="3"/>
        <v>53241907.319999993</v>
      </c>
      <c r="F16" s="41">
        <f t="shared" si="3"/>
        <v>50707446.339999996</v>
      </c>
      <c r="G16" s="41">
        <f t="shared" si="3"/>
        <v>67387386.520000011</v>
      </c>
    </row>
    <row r="17" spans="1:7" x14ac:dyDescent="0.2">
      <c r="A17" s="27" t="s">
        <v>101</v>
      </c>
      <c r="B17" s="40">
        <v>2993905.5</v>
      </c>
      <c r="C17" s="40">
        <v>567274.28</v>
      </c>
      <c r="D17" s="40">
        <f>B17+C17</f>
        <v>3561179.7800000003</v>
      </c>
      <c r="E17" s="40">
        <v>1857631.3</v>
      </c>
      <c r="F17" s="40">
        <v>1857631.3</v>
      </c>
      <c r="G17" s="40">
        <f t="shared" ref="G17:G23" si="4">D17-E17</f>
        <v>1703548.4800000002</v>
      </c>
    </row>
    <row r="18" spans="1:7" x14ac:dyDescent="0.2">
      <c r="A18" s="27" t="s">
        <v>102</v>
      </c>
      <c r="B18" s="40">
        <v>38094797.310000002</v>
      </c>
      <c r="C18" s="40">
        <v>24021894.850000001</v>
      </c>
      <c r="D18" s="40">
        <f t="shared" ref="D18:D23" si="5">B18+C18</f>
        <v>62116692.160000004</v>
      </c>
      <c r="E18" s="40">
        <v>38546716.009999998</v>
      </c>
      <c r="F18" s="40">
        <v>36032743.159999996</v>
      </c>
      <c r="G18" s="40">
        <f t="shared" si="4"/>
        <v>23569976.150000006</v>
      </c>
    </row>
    <row r="19" spans="1:7" x14ac:dyDescent="0.2">
      <c r="A19" s="27" t="s">
        <v>103</v>
      </c>
      <c r="B19" s="40">
        <v>0</v>
      </c>
      <c r="C19" s="40">
        <v>0</v>
      </c>
      <c r="D19" s="40">
        <f t="shared" si="5"/>
        <v>0</v>
      </c>
      <c r="E19" s="40">
        <v>0</v>
      </c>
      <c r="F19" s="40">
        <v>0</v>
      </c>
      <c r="G19" s="40">
        <f t="shared" si="4"/>
        <v>0</v>
      </c>
    </row>
    <row r="20" spans="1:7" x14ac:dyDescent="0.2">
      <c r="A20" s="27" t="s">
        <v>104</v>
      </c>
      <c r="B20" s="40">
        <v>4873629.4800000004</v>
      </c>
      <c r="C20" s="40">
        <v>1144600</v>
      </c>
      <c r="D20" s="40">
        <f t="shared" si="5"/>
        <v>6018229.4800000004</v>
      </c>
      <c r="E20" s="40">
        <v>3681161.01</v>
      </c>
      <c r="F20" s="40">
        <v>3686851.99</v>
      </c>
      <c r="G20" s="40">
        <f t="shared" si="4"/>
        <v>2337068.4700000007</v>
      </c>
    </row>
    <row r="21" spans="1:7" x14ac:dyDescent="0.2">
      <c r="A21" s="27" t="s">
        <v>105</v>
      </c>
      <c r="B21" s="40">
        <v>2999543.27</v>
      </c>
      <c r="C21" s="40">
        <v>207134</v>
      </c>
      <c r="D21" s="40">
        <f t="shared" si="5"/>
        <v>3206677.27</v>
      </c>
      <c r="E21" s="40">
        <v>1404432.17</v>
      </c>
      <c r="F21" s="40">
        <v>1404432.17</v>
      </c>
      <c r="G21" s="40">
        <f t="shared" si="4"/>
        <v>1802245.1</v>
      </c>
    </row>
    <row r="22" spans="1:7" x14ac:dyDescent="0.2">
      <c r="A22" s="27" t="s">
        <v>106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4"/>
        <v>0</v>
      </c>
    </row>
    <row r="23" spans="1:7" x14ac:dyDescent="0.2">
      <c r="A23" s="27" t="s">
        <v>107</v>
      </c>
      <c r="B23" s="40">
        <v>20964876.170000002</v>
      </c>
      <c r="C23" s="40">
        <v>24761638.98</v>
      </c>
      <c r="D23" s="40">
        <f t="shared" si="5"/>
        <v>45726515.150000006</v>
      </c>
      <c r="E23" s="40">
        <v>7751966.8300000001</v>
      </c>
      <c r="F23" s="40">
        <v>7725787.7199999997</v>
      </c>
      <c r="G23" s="40">
        <f t="shared" si="4"/>
        <v>37974548.320000008</v>
      </c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41">
        <f t="shared" ref="B25:G25" si="6">SUM(B26:B34)</f>
        <v>50357930.180000007</v>
      </c>
      <c r="C25" s="41">
        <f t="shared" si="6"/>
        <v>209676811.65000001</v>
      </c>
      <c r="D25" s="41">
        <f t="shared" si="6"/>
        <v>260034741.82999998</v>
      </c>
      <c r="E25" s="41">
        <f t="shared" si="6"/>
        <v>60268080.120000005</v>
      </c>
      <c r="F25" s="41">
        <f t="shared" si="6"/>
        <v>59460825.420000002</v>
      </c>
      <c r="G25" s="41">
        <f t="shared" si="6"/>
        <v>199766661.70999998</v>
      </c>
    </row>
    <row r="26" spans="1:7" x14ac:dyDescent="0.2">
      <c r="A26" s="27" t="s">
        <v>109</v>
      </c>
      <c r="B26" s="40">
        <v>3545665.33</v>
      </c>
      <c r="C26" s="40">
        <v>1336000</v>
      </c>
      <c r="D26" s="40">
        <f>B26+C26</f>
        <v>4881665.33</v>
      </c>
      <c r="E26" s="40">
        <v>2980132.68</v>
      </c>
      <c r="F26" s="40">
        <v>2992477.98</v>
      </c>
      <c r="G26" s="40">
        <f t="shared" ref="G26:G34" si="7">D26-E26</f>
        <v>1901532.65</v>
      </c>
    </row>
    <row r="27" spans="1:7" x14ac:dyDescent="0.2">
      <c r="A27" s="27" t="s">
        <v>110</v>
      </c>
      <c r="B27" s="40">
        <v>8735410.2200000007</v>
      </c>
      <c r="C27" s="40">
        <v>5296831.3</v>
      </c>
      <c r="D27" s="40">
        <f t="shared" ref="D27:D34" si="8">B27+C27</f>
        <v>14032241.52</v>
      </c>
      <c r="E27" s="40">
        <v>3348059.67</v>
      </c>
      <c r="F27" s="40">
        <v>3348059.67</v>
      </c>
      <c r="G27" s="40">
        <f t="shared" si="7"/>
        <v>10684181.85</v>
      </c>
    </row>
    <row r="28" spans="1:7" x14ac:dyDescent="0.2">
      <c r="A28" s="27" t="s">
        <v>111</v>
      </c>
      <c r="B28" s="40">
        <v>0</v>
      </c>
      <c r="C28" s="40">
        <v>0</v>
      </c>
      <c r="D28" s="40">
        <f t="shared" si="8"/>
        <v>0</v>
      </c>
      <c r="E28" s="40">
        <v>0</v>
      </c>
      <c r="F28" s="40">
        <v>0</v>
      </c>
      <c r="G28" s="40">
        <f t="shared" si="7"/>
        <v>0</v>
      </c>
    </row>
    <row r="29" spans="1:7" x14ac:dyDescent="0.2">
      <c r="A29" s="27" t="s">
        <v>112</v>
      </c>
      <c r="B29" s="40">
        <v>38076854.630000003</v>
      </c>
      <c r="C29" s="40">
        <v>203043980.34999999</v>
      </c>
      <c r="D29" s="40">
        <f t="shared" si="8"/>
        <v>241120834.97999999</v>
      </c>
      <c r="E29" s="40">
        <v>53939887.770000003</v>
      </c>
      <c r="F29" s="40">
        <v>53120287.770000003</v>
      </c>
      <c r="G29" s="40">
        <f t="shared" si="7"/>
        <v>187180947.20999998</v>
      </c>
    </row>
    <row r="30" spans="1:7" x14ac:dyDescent="0.2">
      <c r="A30" s="27" t="s">
        <v>113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7"/>
        <v>0</v>
      </c>
    </row>
    <row r="31" spans="1:7" x14ac:dyDescent="0.2">
      <c r="A31" s="27" t="s">
        <v>114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7"/>
        <v>0</v>
      </c>
    </row>
    <row r="32" spans="1:7" x14ac:dyDescent="0.2">
      <c r="A32" s="27" t="s">
        <v>115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7"/>
        <v>0</v>
      </c>
    </row>
    <row r="33" spans="1:7" x14ac:dyDescent="0.2">
      <c r="A33" s="27" t="s">
        <v>116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7"/>
        <v>0</v>
      </c>
    </row>
    <row r="34" spans="1:7" x14ac:dyDescent="0.2">
      <c r="A34" s="27" t="s">
        <v>117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7"/>
        <v>0</v>
      </c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41">
        <f t="shared" ref="B36:G36" si="9">SUM(B37:B40)</f>
        <v>0</v>
      </c>
      <c r="C36" s="41">
        <f t="shared" si="9"/>
        <v>0</v>
      </c>
      <c r="D36" s="41">
        <f t="shared" si="9"/>
        <v>0</v>
      </c>
      <c r="E36" s="41">
        <f t="shared" si="9"/>
        <v>0</v>
      </c>
      <c r="F36" s="41">
        <f t="shared" si="9"/>
        <v>0</v>
      </c>
      <c r="G36" s="41">
        <f t="shared" si="9"/>
        <v>0</v>
      </c>
    </row>
    <row r="37" spans="1:7" x14ac:dyDescent="0.2">
      <c r="A37" s="27" t="s">
        <v>119</v>
      </c>
      <c r="B37" s="40">
        <v>0</v>
      </c>
      <c r="C37" s="40">
        <v>0</v>
      </c>
      <c r="D37" s="40">
        <f>B37+C37</f>
        <v>0</v>
      </c>
      <c r="E37" s="40">
        <v>0</v>
      </c>
      <c r="F37" s="40">
        <v>0</v>
      </c>
      <c r="G37" s="40">
        <f t="shared" ref="G37:G40" si="10">D37-E37</f>
        <v>0</v>
      </c>
    </row>
    <row r="38" spans="1:7" ht="22.5" x14ac:dyDescent="0.2">
      <c r="A38" s="27" t="s">
        <v>120</v>
      </c>
      <c r="B38" s="40">
        <v>0</v>
      </c>
      <c r="C38" s="40">
        <v>0</v>
      </c>
      <c r="D38" s="40">
        <f t="shared" ref="D38:D40" si="11">B38+C38</f>
        <v>0</v>
      </c>
      <c r="E38" s="40">
        <v>0</v>
      </c>
      <c r="F38" s="40">
        <v>0</v>
      </c>
      <c r="G38" s="40">
        <f t="shared" si="10"/>
        <v>0</v>
      </c>
    </row>
    <row r="39" spans="1:7" x14ac:dyDescent="0.2">
      <c r="A39" s="27" t="s">
        <v>121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0"/>
        <v>0</v>
      </c>
    </row>
    <row r="40" spans="1:7" x14ac:dyDescent="0.2">
      <c r="A40" s="27" t="s">
        <v>122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0"/>
        <v>0</v>
      </c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77</v>
      </c>
      <c r="B42" s="46">
        <f>SUM(B6+B16+B25+B36)</f>
        <v>365503763.34000003</v>
      </c>
      <c r="C42" s="46">
        <f t="shared" ref="C42:G42" si="12">SUM(C6+C16+C25+C36)</f>
        <v>254186278.47</v>
      </c>
      <c r="D42" s="46">
        <f t="shared" si="12"/>
        <v>619690041.80999994</v>
      </c>
      <c r="E42" s="46">
        <f t="shared" si="12"/>
        <v>255673319.61000001</v>
      </c>
      <c r="F42" s="46">
        <f t="shared" si="12"/>
        <v>251153325.71000004</v>
      </c>
      <c r="G42" s="46">
        <f t="shared" si="12"/>
        <v>364016722.20000005</v>
      </c>
    </row>
    <row r="44" spans="1:7" x14ac:dyDescent="0.2">
      <c r="B44" s="1" t="s">
        <v>173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2023-10-30T15:13:00Z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