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L121" i="1"/>
  <c r="G121" i="1"/>
  <c r="M120" i="1"/>
  <c r="L120" i="1"/>
  <c r="G120" i="1"/>
  <c r="M119" i="1"/>
  <c r="L119" i="1"/>
  <c r="G119" i="1"/>
  <c r="M118" i="1"/>
  <c r="L118" i="1"/>
  <c r="G118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17" i="1" l="1"/>
  <c r="G9" i="1"/>
  <c r="K124" i="1" l="1"/>
  <c r="J124" i="1"/>
  <c r="I124" i="1"/>
  <c r="H124" i="1"/>
  <c r="G124" i="1"/>
  <c r="K112" i="1"/>
  <c r="J112" i="1"/>
  <c r="I112" i="1"/>
  <c r="H112" i="1"/>
  <c r="G112" i="1"/>
  <c r="M124" i="1" l="1"/>
  <c r="M117" i="1"/>
  <c r="M112" i="1"/>
  <c r="M9" i="1"/>
  <c r="K126" i="1"/>
  <c r="I126" i="1"/>
  <c r="H126" i="1"/>
  <c r="J126" i="1"/>
  <c r="G126" i="1"/>
  <c r="L124" i="1"/>
  <c r="L117" i="1"/>
  <c r="L112" i="1"/>
  <c r="L9" i="1"/>
  <c r="L126" i="1" l="1"/>
  <c r="M126" i="1"/>
</calcChain>
</file>

<file path=xl/sharedStrings.xml><?xml version="1.0" encoding="utf-8"?>
<sst xmlns="http://schemas.openxmlformats.org/spreadsheetml/2006/main" count="220" uniqueCount="130">
  <si>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</si>
  <si>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</si>
  <si>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</si>
  <si>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</si>
  <si>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</si>
  <si>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</si>
  <si>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</si>
  <si>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</si>
  <si>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</si>
  <si>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</si>
  <si>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</si>
  <si>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</si>
  <si>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</si>
  <si>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</si>
  <si>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</si>
  <si>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</si>
  <si>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</si>
  <si>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</si>
  <si>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</si>
  <si>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</si>
  <si>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</si>
  <si>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</si>
  <si>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AYUNTAMIENTO</t>
  </si>
  <si>
    <t>Muebles de oficina y estantería</t>
  </si>
  <si>
    <t>Computadoras y equipo periférico</t>
  </si>
  <si>
    <t>Camaras fotograficas y de video</t>
  </si>
  <si>
    <t>Sistemas de aire acondicionado calefacción y refr</t>
  </si>
  <si>
    <t>Otros equipos</t>
  </si>
  <si>
    <t>E0002</t>
  </si>
  <si>
    <t>SINDICATURA</t>
  </si>
  <si>
    <t>E0003</t>
  </si>
  <si>
    <t>REGIDURIA</t>
  </si>
  <si>
    <t>E0005</t>
  </si>
  <si>
    <t>SECRETARIA H. AYTO.</t>
  </si>
  <si>
    <t>E0006</t>
  </si>
  <si>
    <t>COMUNICACIÓN SOCIAL</t>
  </si>
  <si>
    <t>Otros mobiliarios y equipos de administración</t>
  </si>
  <si>
    <t>Equipo de audio y de video</t>
  </si>
  <si>
    <t>E0008</t>
  </si>
  <si>
    <t>TESORERIA MUNICIPAL</t>
  </si>
  <si>
    <t>Equipo de comunicación y telecomunicacion</t>
  </si>
  <si>
    <t>Licencias informaticas e intelectuales</t>
  </si>
  <si>
    <t>E0009</t>
  </si>
  <si>
    <t>CATASTRO</t>
  </si>
  <si>
    <t>E0010</t>
  </si>
  <si>
    <t>FISCALIZACION</t>
  </si>
  <si>
    <t>E0011</t>
  </si>
  <si>
    <t>JUZGADO MUNICIPAL</t>
  </si>
  <si>
    <t>E0012</t>
  </si>
  <si>
    <t>DESARROLLO ECONOMICO</t>
  </si>
  <si>
    <t>Otro mobiliario y equipo educacional y recreativo</t>
  </si>
  <si>
    <t>E0013</t>
  </si>
  <si>
    <t>SEGURIDAD PUBLICA</t>
  </si>
  <si>
    <t>Otro equipo de transporte</t>
  </si>
  <si>
    <t>Equipo de defensa y de seguridad</t>
  </si>
  <si>
    <t>E0015</t>
  </si>
  <si>
    <t>PROTECCION CIVIL</t>
  </si>
  <si>
    <t>E0017</t>
  </si>
  <si>
    <t>EDUCACION</t>
  </si>
  <si>
    <t>E0018</t>
  </si>
  <si>
    <t>DESARROLLO URBANO</t>
  </si>
  <si>
    <t>E0019</t>
  </si>
  <si>
    <t>DESARROLLO SOCIAL</t>
  </si>
  <si>
    <t>E0020</t>
  </si>
  <si>
    <t>DESAR RURAL-AGROPECUARIO</t>
  </si>
  <si>
    <t>Muebles excepto de oficina y estantería</t>
  </si>
  <si>
    <t>E0021</t>
  </si>
  <si>
    <t>DIRECCION DE ECOLOGIA</t>
  </si>
  <si>
    <t>E0022</t>
  </si>
  <si>
    <t>SERVICIOS MUNICIPALES</t>
  </si>
  <si>
    <t>E0024</t>
  </si>
  <si>
    <t>PARQUES Y JARDINES</t>
  </si>
  <si>
    <t>E0025</t>
  </si>
  <si>
    <t>RASTRO MUNICIPAL</t>
  </si>
  <si>
    <t>E0028</t>
  </si>
  <si>
    <t>OBRAS PUBLICAS</t>
  </si>
  <si>
    <t>E0029</t>
  </si>
  <si>
    <t>INSITUTO DE LA MUJER</t>
  </si>
  <si>
    <t>E0030</t>
  </si>
  <si>
    <t>INSTITUTO MUNICIPAL DEL PLANEACION</t>
  </si>
  <si>
    <t>E0031</t>
  </si>
  <si>
    <t>ALEJANDRO APASEO CERVANTES</t>
  </si>
  <si>
    <t>E0032</t>
  </si>
  <si>
    <t>SUSANA MIRANDA HERNANDEZ</t>
  </si>
  <si>
    <t>E0033</t>
  </si>
  <si>
    <t>MIGUEL HERNANDEZ ALVAREZ</t>
  </si>
  <si>
    <t>E0034</t>
  </si>
  <si>
    <t>FERNANDO IBARRA JIMENEZ</t>
  </si>
  <si>
    <t>E0035</t>
  </si>
  <si>
    <t>JUANA ACOSTA TRUJILLO</t>
  </si>
  <si>
    <t>E0036</t>
  </si>
  <si>
    <t>ERNESTO VEGA ARIAS</t>
  </si>
  <si>
    <t>E0037</t>
  </si>
  <si>
    <t>LUZ ITZEL MENDO GONZALEZ</t>
  </si>
  <si>
    <t>E0038</t>
  </si>
  <si>
    <t>PALOMA SIMENTAL ROCHA</t>
  </si>
  <si>
    <t>E0039</t>
  </si>
  <si>
    <t>INSTITUTO DE LA JUVENTUD APASENSE</t>
  </si>
  <si>
    <t>Aparatos deportivos</t>
  </si>
  <si>
    <t>Software</t>
  </si>
  <si>
    <t>E0042</t>
  </si>
  <si>
    <t>PARTICIPACION SOCIAL DE JUVENTUD</t>
  </si>
  <si>
    <t>E0045</t>
  </si>
  <si>
    <t>IMPULSANDO TURISMO</t>
  </si>
  <si>
    <t>E0047</t>
  </si>
  <si>
    <t>ORDENAMIENTO TERRITORIAL</t>
  </si>
  <si>
    <t>E0048</t>
  </si>
  <si>
    <t>VIVIENDA DIGNA PARA LOS APASEENSES</t>
  </si>
  <si>
    <t>E0050</t>
  </si>
  <si>
    <t>CUIDADO EL MEDIO AMBIENTE</t>
  </si>
  <si>
    <t>Arboles y plantas</t>
  </si>
  <si>
    <t>E0051</t>
  </si>
  <si>
    <t>COVID-19 CONTINGENCIA</t>
  </si>
  <si>
    <t>F0001</t>
  </si>
  <si>
    <t>CASA DE LA CULTURA</t>
  </si>
  <si>
    <t>Medios magnéticos y ópticos</t>
  </si>
  <si>
    <t>M0001</t>
  </si>
  <si>
    <t>OFICILIA MAYOR</t>
  </si>
  <si>
    <t>O0001</t>
  </si>
  <si>
    <t>CONTRALORIA MUNICIPAL</t>
  </si>
  <si>
    <t>P0001</t>
  </si>
  <si>
    <t>PROGRAMA MAS</t>
  </si>
  <si>
    <t>Edificación no habitacional</t>
  </si>
  <si>
    <t>ESTUDIOS E INVESTIGACIONES</t>
  </si>
  <si>
    <t>E0052</t>
  </si>
  <si>
    <t>FIBIR FIDEICOMISO</t>
  </si>
  <si>
    <t>K0016</t>
  </si>
  <si>
    <t>INVERSION PUBLICA</t>
  </si>
  <si>
    <t>División de terrenos y Constr de obras de urbaniz</t>
  </si>
  <si>
    <t>Municipio de Apaseo el Grande,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</si>
</sst>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8"/>
  <sheetViews>
    <sheetView tabSelected="1" topLeftCell="A88" workbookViewId="0">
      <selection activeCell="P111" sqref="P1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18711</v>
      </c>
      <c r="H9" s="36">
        <v>18711</v>
      </c>
      <c r="I9" s="36">
        <v>1711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17255.7</v>
      </c>
      <c r="H10" s="36">
        <v>17255.7</v>
      </c>
      <c r="I10" s="36">
        <v>7255.7</v>
      </c>
      <c r="J10" s="36">
        <v>7133.94</v>
      </c>
      <c r="K10" s="36">
        <v>7133.94</v>
      </c>
      <c r="L10" s="37">
        <f>IFERROR(K10/H10,0)</f>
        <v>0.41342512908777967</v>
      </c>
      <c r="M10" s="38">
        <f>IFERROR(K10/I10,0)</f>
        <v>0.98321871080667611</v>
      </c>
    </row>
    <row r="11" spans="2:13" x14ac:dyDescent="0.2">
      <c r="B11" s="32"/>
      <c r="C11" s="33"/>
      <c r="D11" s="34"/>
      <c r="E11" s="29">
        <v>5231</v>
      </c>
      <c r="F11" s="30" t="s">
        <v>25</v>
      </c>
      <c r="G11" s="35">
        <f>+H11</f>
        <v>15592.5</v>
      </c>
      <c r="H11" s="36">
        <v>15592.5</v>
      </c>
      <c r="I11" s="36">
        <v>27592.5</v>
      </c>
      <c r="J11" s="36">
        <v>26452.38</v>
      </c>
      <c r="K11" s="36">
        <v>26452.38</v>
      </c>
      <c r="L11" s="37">
        <f>IFERROR(K11/H11,0)</f>
        <v>1.6964810004810005</v>
      </c>
      <c r="M11" s="38">
        <f>IFERROR(K11/I11,0)</f>
        <v>0.95868007610763795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73804.5</v>
      </c>
      <c r="H12" s="36">
        <v>73804.5</v>
      </c>
      <c r="I12" s="36">
        <v>804.5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5691</v>
      </c>
      <c r="F13" s="30" t="s">
        <v>27</v>
      </c>
      <c r="G13" s="35">
        <f>+H13</f>
        <v>140332.5</v>
      </c>
      <c r="H13" s="36">
        <v>140332.5</v>
      </c>
      <c r="I13" s="36">
        <v>69332.5</v>
      </c>
      <c r="J13" s="36">
        <v>67750.960000000006</v>
      </c>
      <c r="K13" s="36">
        <v>67750.960000000006</v>
      </c>
      <c r="L13" s="37">
        <f>IFERROR(K13/H13,0)</f>
        <v>0.48278880515917555</v>
      </c>
      <c r="M13" s="38">
        <f>IFERROR(K13/I13,0)</f>
        <v>0.97718905275303802</v>
      </c>
    </row>
    <row r="14" spans="2:13" x14ac:dyDescent="0.2">
      <c r="B14" s="32" t="s">
        <v>28</v>
      </c>
      <c r="C14" s="33"/>
      <c r="D14" s="34" t="s">
        <v>29</v>
      </c>
      <c r="E14" s="29">
        <v>5111</v>
      </c>
      <c r="F14" s="30" t="s">
        <v>23</v>
      </c>
      <c r="G14" s="35">
        <f>+H14</f>
        <v>2724.32</v>
      </c>
      <c r="H14" s="36">
        <v>2724.32</v>
      </c>
      <c r="I14" s="36">
        <v>11000</v>
      </c>
      <c r="J14" s="36">
        <v>6963.57</v>
      </c>
      <c r="K14" s="36">
        <v>6963.57</v>
      </c>
      <c r="L14" s="37">
        <f>IFERROR(K14/H14,0)</f>
        <v>2.5560763786926644</v>
      </c>
      <c r="M14" s="38">
        <f>IFERROR(K14/I14,0)</f>
        <v>0.6330518181818181</v>
      </c>
    </row>
    <row r="15" spans="2:13" x14ac:dyDescent="0.2">
      <c r="B15" s="32"/>
      <c r="C15" s="33"/>
      <c r="D15" s="34"/>
      <c r="E15" s="29">
        <v>5151</v>
      </c>
      <c r="F15" s="30" t="s">
        <v>24</v>
      </c>
      <c r="G15" s="35">
        <f>+H15</f>
        <v>3638.25</v>
      </c>
      <c r="H15" s="36">
        <v>3638.25</v>
      </c>
      <c r="I15" s="36">
        <v>22362.45</v>
      </c>
      <c r="J15" s="36">
        <v>21548.16</v>
      </c>
      <c r="K15" s="36">
        <v>21548.16</v>
      </c>
      <c r="L15" s="37">
        <f>IFERROR(K15/H15,0)</f>
        <v>5.9226716141001852</v>
      </c>
      <c r="M15" s="38">
        <f>IFERROR(K15/I15,0)</f>
        <v>0.96358672685685154</v>
      </c>
    </row>
    <row r="16" spans="2:13" x14ac:dyDescent="0.2">
      <c r="B16" s="32" t="s">
        <v>30</v>
      </c>
      <c r="C16" s="33"/>
      <c r="D16" s="34" t="s">
        <v>31</v>
      </c>
      <c r="E16" s="29">
        <v>5111</v>
      </c>
      <c r="F16" s="30" t="s">
        <v>23</v>
      </c>
      <c r="G16" s="35">
        <f>+H16</f>
        <v>16519.73</v>
      </c>
      <c r="H16" s="36">
        <v>16519.73</v>
      </c>
      <c r="I16" s="36">
        <v>16519.73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32</v>
      </c>
      <c r="C17" s="33"/>
      <c r="D17" s="34" t="s">
        <v>33</v>
      </c>
      <c r="E17" s="29">
        <v>5111</v>
      </c>
      <c r="F17" s="30" t="s">
        <v>23</v>
      </c>
      <c r="G17" s="35">
        <f>+H17</f>
        <v>9717.77</v>
      </c>
      <c r="H17" s="36">
        <v>9717.77</v>
      </c>
      <c r="I17" s="36">
        <v>9717.77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5151</v>
      </c>
      <c r="F18" s="30" t="s">
        <v>24</v>
      </c>
      <c r="G18" s="35">
        <f>+H18</f>
        <v>20790</v>
      </c>
      <c r="H18" s="36">
        <v>20790</v>
      </c>
      <c r="I18" s="36">
        <v>22790</v>
      </c>
      <c r="J18" s="36">
        <v>22783.21</v>
      </c>
      <c r="K18" s="36">
        <v>22783.21</v>
      </c>
      <c r="L18" s="37">
        <f>IFERROR(K18/H18,0)</f>
        <v>1.0958734968734969</v>
      </c>
      <c r="M18" s="38">
        <f>IFERROR(K18/I18,0)</f>
        <v>0.99970206230802983</v>
      </c>
    </row>
    <row r="19" spans="2:13" x14ac:dyDescent="0.2">
      <c r="B19" s="32" t="s">
        <v>34</v>
      </c>
      <c r="C19" s="33"/>
      <c r="D19" s="34" t="s">
        <v>35</v>
      </c>
      <c r="E19" s="29">
        <v>5151</v>
      </c>
      <c r="F19" s="30" t="s">
        <v>24</v>
      </c>
      <c r="G19" s="35">
        <f>+H19</f>
        <v>0</v>
      </c>
      <c r="H19" s="36">
        <v>0</v>
      </c>
      <c r="I19" s="36">
        <v>133883</v>
      </c>
      <c r="J19" s="36">
        <v>133882.25</v>
      </c>
      <c r="K19" s="36">
        <v>133882.25</v>
      </c>
      <c r="L19" s="37">
        <f>IFERROR(K19/H19,0)</f>
        <v>0</v>
      </c>
      <c r="M19" s="38">
        <f>IFERROR(K19/I19,0)</f>
        <v>0.99999439809385804</v>
      </c>
    </row>
    <row r="20" spans="2:13" x14ac:dyDescent="0.2">
      <c r="B20" s="32"/>
      <c r="C20" s="33"/>
      <c r="D20" s="34"/>
      <c r="E20" s="29">
        <v>5191</v>
      </c>
      <c r="F20" s="30" t="s">
        <v>36</v>
      </c>
      <c r="G20" s="35">
        <f>+H20</f>
        <v>519.75</v>
      </c>
      <c r="H20" s="36">
        <v>519.75</v>
      </c>
      <c r="I20" s="36">
        <v>19.75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5211</v>
      </c>
      <c r="F21" s="30" t="s">
        <v>37</v>
      </c>
      <c r="G21" s="35">
        <f>+H21</f>
        <v>0</v>
      </c>
      <c r="H21" s="36">
        <v>0</v>
      </c>
      <c r="I21" s="36">
        <v>64664</v>
      </c>
      <c r="J21" s="36">
        <v>64663.3</v>
      </c>
      <c r="K21" s="36">
        <v>64663.3</v>
      </c>
      <c r="L21" s="37">
        <f>IFERROR(K21/H21,0)</f>
        <v>0</v>
      </c>
      <c r="M21" s="38">
        <f>IFERROR(K21/I21,0)</f>
        <v>0.99998917481133243</v>
      </c>
    </row>
    <row r="22" spans="2:13" x14ac:dyDescent="0.2">
      <c r="B22" s="32"/>
      <c r="C22" s="33"/>
      <c r="D22" s="34"/>
      <c r="E22" s="29">
        <v>5641</v>
      </c>
      <c r="F22" s="30" t="s">
        <v>26</v>
      </c>
      <c r="G22" s="35">
        <f>+H22</f>
        <v>15592.5</v>
      </c>
      <c r="H22" s="36">
        <v>15592.5</v>
      </c>
      <c r="I22" s="36">
        <v>0.5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38</v>
      </c>
      <c r="C23" s="33"/>
      <c r="D23" s="34" t="s">
        <v>39</v>
      </c>
      <c r="E23" s="29">
        <v>5111</v>
      </c>
      <c r="F23" s="30" t="s">
        <v>23</v>
      </c>
      <c r="G23" s="35">
        <f>+H23</f>
        <v>31392.9</v>
      </c>
      <c r="H23" s="36">
        <v>31392.9</v>
      </c>
      <c r="I23" s="36">
        <v>22392.9</v>
      </c>
      <c r="J23" s="36">
        <v>8236</v>
      </c>
      <c r="K23" s="36">
        <v>8236</v>
      </c>
      <c r="L23" s="37">
        <f>IFERROR(K23/H23,0)</f>
        <v>0.26235231533244779</v>
      </c>
      <c r="M23" s="38">
        <f>IFERROR(K23/I23,0)</f>
        <v>0.36779514935537599</v>
      </c>
    </row>
    <row r="24" spans="2:13" x14ac:dyDescent="0.2">
      <c r="B24" s="32"/>
      <c r="C24" s="33"/>
      <c r="D24" s="34"/>
      <c r="E24" s="29">
        <v>5151</v>
      </c>
      <c r="F24" s="30" t="s">
        <v>24</v>
      </c>
      <c r="G24" s="35">
        <f>+H24</f>
        <v>62224.5</v>
      </c>
      <c r="H24" s="36">
        <v>62224.5</v>
      </c>
      <c r="I24" s="36">
        <v>197708.35</v>
      </c>
      <c r="J24" s="36">
        <v>182442.31</v>
      </c>
      <c r="K24" s="36">
        <v>182442.31</v>
      </c>
      <c r="L24" s="37">
        <f>IFERROR(K24/H24,0)</f>
        <v>2.9320012213838602</v>
      </c>
      <c r="M24" s="38">
        <f>IFERROR(K24/I24,0)</f>
        <v>0.92278505182001669</v>
      </c>
    </row>
    <row r="25" spans="2:13" x14ac:dyDescent="0.2">
      <c r="B25" s="32"/>
      <c r="C25" s="33"/>
      <c r="D25" s="34"/>
      <c r="E25" s="29">
        <v>5641</v>
      </c>
      <c r="F25" s="30" t="s">
        <v>26</v>
      </c>
      <c r="G25" s="35">
        <f>+H25</f>
        <v>15592.5</v>
      </c>
      <c r="H25" s="36">
        <v>15592.5</v>
      </c>
      <c r="I25" s="36">
        <v>592.5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5651</v>
      </c>
      <c r="F26" s="30" t="s">
        <v>40</v>
      </c>
      <c r="G26" s="35">
        <f>+H26</f>
        <v>540.54</v>
      </c>
      <c r="H26" s="36">
        <v>540.54</v>
      </c>
      <c r="I26" s="36">
        <v>540.54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5971</v>
      </c>
      <c r="F27" s="30" t="s">
        <v>41</v>
      </c>
      <c r="G27" s="35">
        <f>+H27</f>
        <v>2079</v>
      </c>
      <c r="H27" s="36">
        <v>2079</v>
      </c>
      <c r="I27" s="36">
        <v>2079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42</v>
      </c>
      <c r="C28" s="33"/>
      <c r="D28" s="34" t="s">
        <v>43</v>
      </c>
      <c r="E28" s="29">
        <v>5151</v>
      </c>
      <c r="F28" s="30" t="s">
        <v>24</v>
      </c>
      <c r="G28" s="35">
        <f>+H28</f>
        <v>37837.800000000003</v>
      </c>
      <c r="H28" s="36">
        <v>37837.800000000003</v>
      </c>
      <c r="I28" s="36">
        <v>182837.8</v>
      </c>
      <c r="J28" s="36">
        <v>159701.51</v>
      </c>
      <c r="K28" s="36">
        <v>159701.51</v>
      </c>
      <c r="L28" s="37">
        <f>IFERROR(K28/H28,0)</f>
        <v>4.2206869849726996</v>
      </c>
      <c r="M28" s="38">
        <f>IFERROR(K28/I28,0)</f>
        <v>0.87346002850614057</v>
      </c>
    </row>
    <row r="29" spans="2:13" x14ac:dyDescent="0.2">
      <c r="B29" s="32"/>
      <c r="C29" s="33"/>
      <c r="D29" s="34"/>
      <c r="E29" s="29">
        <v>5641</v>
      </c>
      <c r="F29" s="30" t="s">
        <v>26</v>
      </c>
      <c r="G29" s="35">
        <f>+H29</f>
        <v>0</v>
      </c>
      <c r="H29" s="36">
        <v>0</v>
      </c>
      <c r="I29" s="36">
        <v>13000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 t="s">
        <v>44</v>
      </c>
      <c r="C30" s="33"/>
      <c r="D30" s="34" t="s">
        <v>45</v>
      </c>
      <c r="E30" s="29">
        <v>5111</v>
      </c>
      <c r="F30" s="30" t="s">
        <v>23</v>
      </c>
      <c r="G30" s="35">
        <f>+H30</f>
        <v>12474</v>
      </c>
      <c r="H30" s="36">
        <v>12474</v>
      </c>
      <c r="I30" s="36">
        <v>12474</v>
      </c>
      <c r="J30" s="36">
        <v>9907.56</v>
      </c>
      <c r="K30" s="36">
        <v>9907.56</v>
      </c>
      <c r="L30" s="37">
        <f>IFERROR(K30/H30,0)</f>
        <v>0.79425685425685422</v>
      </c>
      <c r="M30" s="38">
        <f>IFERROR(K30/I30,0)</f>
        <v>0.79425685425685422</v>
      </c>
    </row>
    <row r="31" spans="2:13" x14ac:dyDescent="0.2">
      <c r="B31" s="32"/>
      <c r="C31" s="33"/>
      <c r="D31" s="34"/>
      <c r="E31" s="29">
        <v>5151</v>
      </c>
      <c r="F31" s="30" t="s">
        <v>24</v>
      </c>
      <c r="G31" s="35">
        <f>+H31</f>
        <v>41580</v>
      </c>
      <c r="H31" s="36">
        <v>41580</v>
      </c>
      <c r="I31" s="36">
        <v>41580</v>
      </c>
      <c r="J31" s="36">
        <v>25995.71</v>
      </c>
      <c r="K31" s="36">
        <v>25995.71</v>
      </c>
      <c r="L31" s="37">
        <f>IFERROR(K31/H31,0)</f>
        <v>0.6251974506974507</v>
      </c>
      <c r="M31" s="38">
        <f>IFERROR(K31/I31,0)</f>
        <v>0.6251974506974507</v>
      </c>
    </row>
    <row r="32" spans="2:13" x14ac:dyDescent="0.2">
      <c r="B32" s="32"/>
      <c r="C32" s="33"/>
      <c r="D32" s="34"/>
      <c r="E32" s="29">
        <v>5651</v>
      </c>
      <c r="F32" s="30" t="s">
        <v>40</v>
      </c>
      <c r="G32" s="35">
        <f>+H32</f>
        <v>4324.32</v>
      </c>
      <c r="H32" s="36">
        <v>4324.32</v>
      </c>
      <c r="I32" s="36">
        <v>4324.32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 t="s">
        <v>46</v>
      </c>
      <c r="C33" s="33"/>
      <c r="D33" s="34" t="s">
        <v>47</v>
      </c>
      <c r="E33" s="29">
        <v>5111</v>
      </c>
      <c r="F33" s="30" t="s">
        <v>23</v>
      </c>
      <c r="G33" s="35">
        <f>+H33</f>
        <v>20790</v>
      </c>
      <c r="H33" s="36">
        <v>20790</v>
      </c>
      <c r="I33" s="36">
        <v>6500</v>
      </c>
      <c r="J33" s="36">
        <v>5928.17</v>
      </c>
      <c r="K33" s="36">
        <v>5928.17</v>
      </c>
      <c r="L33" s="37">
        <f>IFERROR(K33/H33,0)</f>
        <v>0.28514526214526215</v>
      </c>
      <c r="M33" s="38">
        <f>IFERROR(K33/I33,0)</f>
        <v>0.91202615384615382</v>
      </c>
    </row>
    <row r="34" spans="2:13" x14ac:dyDescent="0.2">
      <c r="B34" s="32"/>
      <c r="C34" s="33"/>
      <c r="D34" s="34"/>
      <c r="E34" s="29">
        <v>5151</v>
      </c>
      <c r="F34" s="30" t="s">
        <v>24</v>
      </c>
      <c r="G34" s="35">
        <f>+H34</f>
        <v>41580</v>
      </c>
      <c r="H34" s="36">
        <v>41580</v>
      </c>
      <c r="I34" s="36">
        <v>24000</v>
      </c>
      <c r="J34" s="36">
        <v>23471.51</v>
      </c>
      <c r="K34" s="36">
        <v>23471.51</v>
      </c>
      <c r="L34" s="37">
        <f>IFERROR(K34/H34,0)</f>
        <v>0.56449037999037999</v>
      </c>
      <c r="M34" s="38">
        <f>IFERROR(K34/I34,0)</f>
        <v>0.97797958333333324</v>
      </c>
    </row>
    <row r="35" spans="2:13" x14ac:dyDescent="0.2">
      <c r="B35" s="32" t="s">
        <v>48</v>
      </c>
      <c r="C35" s="33"/>
      <c r="D35" s="34" t="s">
        <v>49</v>
      </c>
      <c r="E35" s="29">
        <v>5111</v>
      </c>
      <c r="F35" s="30" t="s">
        <v>23</v>
      </c>
      <c r="G35" s="35">
        <f>+H35</f>
        <v>0</v>
      </c>
      <c r="H35" s="36">
        <v>0</v>
      </c>
      <c r="I35" s="36">
        <v>34500</v>
      </c>
      <c r="J35" s="36">
        <v>34496.18</v>
      </c>
      <c r="K35" s="36">
        <v>34496.18</v>
      </c>
      <c r="L35" s="37">
        <f>IFERROR(K35/H35,0)</f>
        <v>0</v>
      </c>
      <c r="M35" s="38">
        <f>IFERROR(K35/I35,0)</f>
        <v>0.99988927536231886</v>
      </c>
    </row>
    <row r="36" spans="2:13" x14ac:dyDescent="0.2">
      <c r="B36" s="32"/>
      <c r="C36" s="33"/>
      <c r="D36" s="34"/>
      <c r="E36" s="29">
        <v>5151</v>
      </c>
      <c r="F36" s="30" t="s">
        <v>24</v>
      </c>
      <c r="G36" s="35">
        <f>+H36</f>
        <v>56652.75</v>
      </c>
      <c r="H36" s="36">
        <v>56652.75</v>
      </c>
      <c r="I36" s="36">
        <v>86252.75</v>
      </c>
      <c r="J36" s="36">
        <v>86210.46</v>
      </c>
      <c r="K36" s="36">
        <v>86210.46</v>
      </c>
      <c r="L36" s="37">
        <f>IFERROR(K36/H36,0)</f>
        <v>1.5217347789824855</v>
      </c>
      <c r="M36" s="38">
        <f>IFERROR(K36/I36,0)</f>
        <v>0.9995096967922763</v>
      </c>
    </row>
    <row r="37" spans="2:13" x14ac:dyDescent="0.2">
      <c r="B37" s="32"/>
      <c r="C37" s="33"/>
      <c r="D37" s="34"/>
      <c r="E37" s="29">
        <v>5231</v>
      </c>
      <c r="F37" s="30" t="s">
        <v>25</v>
      </c>
      <c r="G37" s="35">
        <f>+H37</f>
        <v>0</v>
      </c>
      <c r="H37" s="36">
        <v>0</v>
      </c>
      <c r="I37" s="36">
        <v>11100</v>
      </c>
      <c r="J37" s="36">
        <v>11038.24</v>
      </c>
      <c r="K37" s="36">
        <v>11038.24</v>
      </c>
      <c r="L37" s="37">
        <f>IFERROR(K37/H37,0)</f>
        <v>0</v>
      </c>
      <c r="M37" s="38">
        <f>IFERROR(K37/I37,0)</f>
        <v>0.99443603603603603</v>
      </c>
    </row>
    <row r="38" spans="2:13" x14ac:dyDescent="0.2">
      <c r="B38" s="32"/>
      <c r="C38" s="33"/>
      <c r="D38" s="34"/>
      <c r="E38" s="29">
        <v>5291</v>
      </c>
      <c r="F38" s="30" t="s">
        <v>50</v>
      </c>
      <c r="G38" s="35">
        <f>+H38</f>
        <v>5197.5</v>
      </c>
      <c r="H38" s="36">
        <v>5197.5</v>
      </c>
      <c r="I38" s="36">
        <v>97.5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/>
      <c r="C39" s="33"/>
      <c r="D39" s="34"/>
      <c r="E39" s="29">
        <v>5641</v>
      </c>
      <c r="F39" s="30" t="s">
        <v>26</v>
      </c>
      <c r="G39" s="35">
        <f>+H39</f>
        <v>0</v>
      </c>
      <c r="H39" s="36">
        <v>0</v>
      </c>
      <c r="I39" s="36">
        <v>200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51</v>
      </c>
      <c r="C40" s="33"/>
      <c r="D40" s="34" t="s">
        <v>52</v>
      </c>
      <c r="E40" s="29">
        <v>5111</v>
      </c>
      <c r="F40" s="30" t="s">
        <v>23</v>
      </c>
      <c r="G40" s="35">
        <f>+H40</f>
        <v>40500</v>
      </c>
      <c r="H40" s="36">
        <v>40500</v>
      </c>
      <c r="I40" s="36">
        <v>32490.25</v>
      </c>
      <c r="J40" s="36">
        <v>32490.25</v>
      </c>
      <c r="K40" s="36">
        <v>32490.25</v>
      </c>
      <c r="L40" s="37">
        <f>IFERROR(K40/H40,0)</f>
        <v>0.80222839506172838</v>
      </c>
      <c r="M40" s="38">
        <f>IFERROR(K40/I40,0)</f>
        <v>1</v>
      </c>
    </row>
    <row r="41" spans="2:13" x14ac:dyDescent="0.2">
      <c r="B41" s="32"/>
      <c r="C41" s="33"/>
      <c r="D41" s="34"/>
      <c r="E41" s="29">
        <v>5151</v>
      </c>
      <c r="F41" s="30" t="s">
        <v>24</v>
      </c>
      <c r="G41" s="35">
        <f>+H41</f>
        <v>40000</v>
      </c>
      <c r="H41" s="36">
        <v>40000</v>
      </c>
      <c r="I41" s="36">
        <v>43446.66</v>
      </c>
      <c r="J41" s="36">
        <v>43446.66</v>
      </c>
      <c r="K41" s="36">
        <v>43446.66</v>
      </c>
      <c r="L41" s="37">
        <f>IFERROR(K41/H41,0)</f>
        <v>1.0861665</v>
      </c>
      <c r="M41" s="38">
        <f>IFERROR(K41/I41,0)</f>
        <v>1</v>
      </c>
    </row>
    <row r="42" spans="2:13" x14ac:dyDescent="0.2">
      <c r="B42" s="32"/>
      <c r="C42" s="33"/>
      <c r="D42" s="34"/>
      <c r="E42" s="29">
        <v>5191</v>
      </c>
      <c r="F42" s="30" t="s">
        <v>36</v>
      </c>
      <c r="G42" s="35">
        <f>+H42</f>
        <v>0</v>
      </c>
      <c r="H42" s="36">
        <v>0</v>
      </c>
      <c r="I42" s="36">
        <v>6866.61</v>
      </c>
      <c r="J42" s="36">
        <v>6866.61</v>
      </c>
      <c r="K42" s="36">
        <v>6866.61</v>
      </c>
      <c r="L42" s="37">
        <f>IFERROR(K42/H42,0)</f>
        <v>0</v>
      </c>
      <c r="M42" s="38">
        <f>IFERROR(K42/I42,0)</f>
        <v>1</v>
      </c>
    </row>
    <row r="43" spans="2:13" x14ac:dyDescent="0.2">
      <c r="B43" s="32"/>
      <c r="C43" s="33"/>
      <c r="D43" s="34"/>
      <c r="E43" s="29">
        <v>5491</v>
      </c>
      <c r="F43" s="30" t="s">
        <v>53</v>
      </c>
      <c r="G43" s="35">
        <f>+H43</f>
        <v>0</v>
      </c>
      <c r="H43" s="36">
        <v>0</v>
      </c>
      <c r="I43" s="36">
        <v>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/>
      <c r="C44" s="33"/>
      <c r="D44" s="34"/>
      <c r="E44" s="29">
        <v>5511</v>
      </c>
      <c r="F44" s="30" t="s">
        <v>54</v>
      </c>
      <c r="G44" s="35">
        <f>+H44</f>
        <v>0</v>
      </c>
      <c r="H44" s="36">
        <v>0</v>
      </c>
      <c r="I44" s="36">
        <v>662602.88</v>
      </c>
      <c r="J44" s="36">
        <v>662602.88</v>
      </c>
      <c r="K44" s="36">
        <v>662602.88</v>
      </c>
      <c r="L44" s="37">
        <f>IFERROR(K44/H44,0)</f>
        <v>0</v>
      </c>
      <c r="M44" s="38">
        <f>IFERROR(K44/I44,0)</f>
        <v>1</v>
      </c>
    </row>
    <row r="45" spans="2:13" x14ac:dyDescent="0.2">
      <c r="B45" s="32"/>
      <c r="C45" s="33"/>
      <c r="D45" s="34"/>
      <c r="E45" s="29">
        <v>5651</v>
      </c>
      <c r="F45" s="30" t="s">
        <v>40</v>
      </c>
      <c r="G45" s="35">
        <f>+H45</f>
        <v>0</v>
      </c>
      <c r="H45" s="36">
        <v>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5691</v>
      </c>
      <c r="F46" s="30" t="s">
        <v>27</v>
      </c>
      <c r="G46" s="35">
        <f>+H46</f>
        <v>9050</v>
      </c>
      <c r="H46" s="36">
        <v>9050</v>
      </c>
      <c r="I46" s="36">
        <v>48942.01</v>
      </c>
      <c r="J46" s="36">
        <v>48942.01</v>
      </c>
      <c r="K46" s="36">
        <v>48942.01</v>
      </c>
      <c r="L46" s="37">
        <f>IFERROR(K46/H46,0)</f>
        <v>5.4079569060773487</v>
      </c>
      <c r="M46" s="38">
        <f>IFERROR(K46/I46,0)</f>
        <v>1</v>
      </c>
    </row>
    <row r="47" spans="2:13" x14ac:dyDescent="0.2">
      <c r="B47" s="32" t="s">
        <v>55</v>
      </c>
      <c r="C47" s="33"/>
      <c r="D47" s="34" t="s">
        <v>56</v>
      </c>
      <c r="E47" s="29">
        <v>5111</v>
      </c>
      <c r="F47" s="30" t="s">
        <v>23</v>
      </c>
      <c r="G47" s="35">
        <f>+H47</f>
        <v>0</v>
      </c>
      <c r="H47" s="36">
        <v>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/>
      <c r="C48" s="33"/>
      <c r="D48" s="34"/>
      <c r="E48" s="29">
        <v>5151</v>
      </c>
      <c r="F48" s="30" t="s">
        <v>24</v>
      </c>
      <c r="G48" s="35">
        <f>+H48</f>
        <v>17671.5</v>
      </c>
      <c r="H48" s="36">
        <v>17671.5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5691</v>
      </c>
      <c r="F49" s="30" t="s">
        <v>27</v>
      </c>
      <c r="G49" s="35">
        <f>+H49</f>
        <v>62370</v>
      </c>
      <c r="H49" s="36">
        <v>62370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57</v>
      </c>
      <c r="C50" s="33"/>
      <c r="D50" s="34" t="s">
        <v>58</v>
      </c>
      <c r="E50" s="29">
        <v>5111</v>
      </c>
      <c r="F50" s="30" t="s">
        <v>23</v>
      </c>
      <c r="G50" s="35">
        <f>+H50</f>
        <v>15592.5</v>
      </c>
      <c r="H50" s="36">
        <v>15592.5</v>
      </c>
      <c r="I50" s="36">
        <v>15592.5</v>
      </c>
      <c r="J50" s="36">
        <v>13437.44</v>
      </c>
      <c r="K50" s="36">
        <v>13437.44</v>
      </c>
      <c r="L50" s="37">
        <f>IFERROR(K50/H50,0)</f>
        <v>0.86178868045534718</v>
      </c>
      <c r="M50" s="38">
        <f>IFERROR(K50/I50,0)</f>
        <v>0.86178868045534718</v>
      </c>
    </row>
    <row r="51" spans="2:13" x14ac:dyDescent="0.2">
      <c r="B51" s="32"/>
      <c r="C51" s="33"/>
      <c r="D51" s="34"/>
      <c r="E51" s="29">
        <v>5151</v>
      </c>
      <c r="F51" s="30" t="s">
        <v>24</v>
      </c>
      <c r="G51" s="35">
        <f>+H51</f>
        <v>38461.5</v>
      </c>
      <c r="H51" s="36">
        <v>38461.5</v>
      </c>
      <c r="I51" s="36">
        <v>28461.5</v>
      </c>
      <c r="J51" s="36">
        <v>6389.5</v>
      </c>
      <c r="K51" s="36">
        <v>6389.5</v>
      </c>
      <c r="L51" s="37">
        <f>IFERROR(K51/H51,0)</f>
        <v>0.16612716612716613</v>
      </c>
      <c r="M51" s="38">
        <f>IFERROR(K51/I51,0)</f>
        <v>0.22449624931925583</v>
      </c>
    </row>
    <row r="52" spans="2:13" x14ac:dyDescent="0.2">
      <c r="B52" s="32" t="s">
        <v>59</v>
      </c>
      <c r="C52" s="33"/>
      <c r="D52" s="34" t="s">
        <v>60</v>
      </c>
      <c r="E52" s="29">
        <v>5151</v>
      </c>
      <c r="F52" s="30" t="s">
        <v>24</v>
      </c>
      <c r="G52" s="35">
        <f>+H52</f>
        <v>12826.38</v>
      </c>
      <c r="H52" s="36">
        <v>12826.38</v>
      </c>
      <c r="I52" s="36">
        <v>27826.38</v>
      </c>
      <c r="J52" s="36">
        <v>21551.39</v>
      </c>
      <c r="K52" s="36">
        <v>21551.39</v>
      </c>
      <c r="L52" s="37">
        <f>IFERROR(K52/H52,0)</f>
        <v>1.6802394752065666</v>
      </c>
      <c r="M52" s="38">
        <f>IFERROR(K52/I52,0)</f>
        <v>0.7744949217253555</v>
      </c>
    </row>
    <row r="53" spans="2:13" x14ac:dyDescent="0.2">
      <c r="B53" s="32" t="s">
        <v>61</v>
      </c>
      <c r="C53" s="33"/>
      <c r="D53" s="34" t="s">
        <v>62</v>
      </c>
      <c r="E53" s="29">
        <v>5111</v>
      </c>
      <c r="F53" s="30" t="s">
        <v>23</v>
      </c>
      <c r="G53" s="35">
        <f>+H53</f>
        <v>0</v>
      </c>
      <c r="H53" s="36">
        <v>0</v>
      </c>
      <c r="I53" s="36">
        <v>21518</v>
      </c>
      <c r="J53" s="36">
        <v>21518</v>
      </c>
      <c r="K53" s="36">
        <v>21518</v>
      </c>
      <c r="L53" s="37">
        <f>IFERROR(K53/H53,0)</f>
        <v>0</v>
      </c>
      <c r="M53" s="38">
        <f>IFERROR(K53/I53,0)</f>
        <v>1</v>
      </c>
    </row>
    <row r="54" spans="2:13" x14ac:dyDescent="0.2">
      <c r="B54" s="32"/>
      <c r="C54" s="33"/>
      <c r="D54" s="34"/>
      <c r="E54" s="29">
        <v>5691</v>
      </c>
      <c r="F54" s="30" t="s">
        <v>27</v>
      </c>
      <c r="G54" s="35">
        <f>+H54</f>
        <v>20790</v>
      </c>
      <c r="H54" s="36">
        <v>20790</v>
      </c>
      <c r="I54" s="36">
        <v>13040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 t="s">
        <v>63</v>
      </c>
      <c r="C55" s="33"/>
      <c r="D55" s="34" t="s">
        <v>64</v>
      </c>
      <c r="E55" s="29">
        <v>5111</v>
      </c>
      <c r="F55" s="30" t="s">
        <v>23</v>
      </c>
      <c r="G55" s="35">
        <f>+H55</f>
        <v>10395</v>
      </c>
      <c r="H55" s="36">
        <v>10395</v>
      </c>
      <c r="I55" s="36">
        <v>395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34"/>
      <c r="E56" s="29">
        <v>5121</v>
      </c>
      <c r="F56" s="30" t="s">
        <v>65</v>
      </c>
      <c r="G56" s="35">
        <f>+H56</f>
        <v>0</v>
      </c>
      <c r="H56" s="36">
        <v>0</v>
      </c>
      <c r="I56" s="36">
        <v>8000</v>
      </c>
      <c r="J56" s="36">
        <v>0</v>
      </c>
      <c r="K56" s="36">
        <v>0</v>
      </c>
      <c r="L56" s="37">
        <f>IFERROR(K56/H56,0)</f>
        <v>0</v>
      </c>
      <c r="M56" s="38">
        <f>IFERROR(K56/I56,0)</f>
        <v>0</v>
      </c>
    </row>
    <row r="57" spans="2:13" x14ac:dyDescent="0.2">
      <c r="B57" s="32"/>
      <c r="C57" s="33"/>
      <c r="D57" s="34"/>
      <c r="E57" s="29">
        <v>5151</v>
      </c>
      <c r="F57" s="30" t="s">
        <v>24</v>
      </c>
      <c r="G57" s="35">
        <f>+H57</f>
        <v>36382.5</v>
      </c>
      <c r="H57" s="36">
        <v>36382.5</v>
      </c>
      <c r="I57" s="36">
        <v>67382.5</v>
      </c>
      <c r="J57" s="36">
        <v>66974.89</v>
      </c>
      <c r="K57" s="36">
        <v>66974.89</v>
      </c>
      <c r="L57" s="37">
        <f>IFERROR(K57/H57,0)</f>
        <v>1.8408545317116745</v>
      </c>
      <c r="M57" s="38">
        <f>IFERROR(K57/I57,0)</f>
        <v>0.99395080325010199</v>
      </c>
    </row>
    <row r="58" spans="2:13" x14ac:dyDescent="0.2">
      <c r="B58" s="32" t="s">
        <v>66</v>
      </c>
      <c r="C58" s="33"/>
      <c r="D58" s="34" t="s">
        <v>67</v>
      </c>
      <c r="E58" s="29">
        <v>5111</v>
      </c>
      <c r="F58" s="30" t="s">
        <v>23</v>
      </c>
      <c r="G58" s="35">
        <f>+H58</f>
        <v>0</v>
      </c>
      <c r="H58" s="36">
        <v>0</v>
      </c>
      <c r="I58" s="36">
        <v>10000</v>
      </c>
      <c r="J58" s="36">
        <v>4197.8999999999996</v>
      </c>
      <c r="K58" s="36">
        <v>4197.8999999999996</v>
      </c>
      <c r="L58" s="37">
        <f>IFERROR(K58/H58,0)</f>
        <v>0</v>
      </c>
      <c r="M58" s="38">
        <f>IFERROR(K58/I58,0)</f>
        <v>0.41978999999999994</v>
      </c>
    </row>
    <row r="59" spans="2:13" x14ac:dyDescent="0.2">
      <c r="B59" s="32" t="s">
        <v>68</v>
      </c>
      <c r="C59" s="33"/>
      <c r="D59" s="34" t="s">
        <v>69</v>
      </c>
      <c r="E59" s="29">
        <v>5151</v>
      </c>
      <c r="F59" s="30" t="s">
        <v>24</v>
      </c>
      <c r="G59" s="35">
        <f>+H59</f>
        <v>0</v>
      </c>
      <c r="H59" s="36">
        <v>0</v>
      </c>
      <c r="I59" s="36">
        <v>71048.7</v>
      </c>
      <c r="J59" s="36">
        <v>64734.080000000002</v>
      </c>
      <c r="K59" s="36">
        <v>64734.080000000002</v>
      </c>
      <c r="L59" s="37">
        <f>IFERROR(K59/H59,0)</f>
        <v>0</v>
      </c>
      <c r="M59" s="38">
        <f>IFERROR(K59/I59,0)</f>
        <v>0.91112265249047486</v>
      </c>
    </row>
    <row r="60" spans="2:13" x14ac:dyDescent="0.2">
      <c r="B60" s="32"/>
      <c r="C60" s="33"/>
      <c r="D60" s="34"/>
      <c r="E60" s="29">
        <v>5691</v>
      </c>
      <c r="F60" s="30" t="s">
        <v>27</v>
      </c>
      <c r="G60" s="35">
        <f>+H60</f>
        <v>60000</v>
      </c>
      <c r="H60" s="36">
        <v>60000</v>
      </c>
      <c r="I60" s="36">
        <v>313540.15999999997</v>
      </c>
      <c r="J60" s="36">
        <v>313540.15999999997</v>
      </c>
      <c r="K60" s="36">
        <v>313540.15999999997</v>
      </c>
      <c r="L60" s="37">
        <f>IFERROR(K60/H60,0)</f>
        <v>5.2256693333333333</v>
      </c>
      <c r="M60" s="38">
        <f>IFERROR(K60/I60,0)</f>
        <v>1</v>
      </c>
    </row>
    <row r="61" spans="2:13" x14ac:dyDescent="0.2">
      <c r="B61" s="32" t="s">
        <v>70</v>
      </c>
      <c r="C61" s="33"/>
      <c r="D61" s="34" t="s">
        <v>71</v>
      </c>
      <c r="E61" s="29">
        <v>5691</v>
      </c>
      <c r="F61" s="30" t="s">
        <v>27</v>
      </c>
      <c r="G61" s="35">
        <f>+H61</f>
        <v>13000</v>
      </c>
      <c r="H61" s="36">
        <v>13000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 t="s">
        <v>72</v>
      </c>
      <c r="C62" s="33"/>
      <c r="D62" s="34" t="s">
        <v>73</v>
      </c>
      <c r="E62" s="29">
        <v>5691</v>
      </c>
      <c r="F62" s="30" t="s">
        <v>27</v>
      </c>
      <c r="G62" s="35">
        <f>+H62</f>
        <v>0</v>
      </c>
      <c r="H62" s="36">
        <v>0</v>
      </c>
      <c r="I62" s="36">
        <v>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">
      <c r="B63" s="32" t="s">
        <v>74</v>
      </c>
      <c r="C63" s="33"/>
      <c r="D63" s="34" t="s">
        <v>75</v>
      </c>
      <c r="E63" s="29">
        <v>5111</v>
      </c>
      <c r="F63" s="30" t="s">
        <v>23</v>
      </c>
      <c r="G63" s="35">
        <f>+H63</f>
        <v>0</v>
      </c>
      <c r="H63" s="36">
        <v>0</v>
      </c>
      <c r="I63" s="36">
        <v>44324.9</v>
      </c>
      <c r="J63" s="36">
        <v>44314.9</v>
      </c>
      <c r="K63" s="36">
        <v>44314.9</v>
      </c>
      <c r="L63" s="37">
        <f>IFERROR(K63/H63,0)</f>
        <v>0</v>
      </c>
      <c r="M63" s="38">
        <f>IFERROR(K63/I63,0)</f>
        <v>0.99977439317403982</v>
      </c>
    </row>
    <row r="64" spans="2:13" x14ac:dyDescent="0.2">
      <c r="B64" s="32"/>
      <c r="C64" s="33"/>
      <c r="D64" s="34"/>
      <c r="E64" s="29">
        <v>5151</v>
      </c>
      <c r="F64" s="30" t="s">
        <v>24</v>
      </c>
      <c r="G64" s="35">
        <f>+H64</f>
        <v>54054</v>
      </c>
      <c r="H64" s="36">
        <v>54054</v>
      </c>
      <c r="I64" s="36">
        <v>232695</v>
      </c>
      <c r="J64" s="36">
        <v>232694.79</v>
      </c>
      <c r="K64" s="36">
        <v>232694.79</v>
      </c>
      <c r="L64" s="37">
        <f>IFERROR(K64/H64,0)</f>
        <v>4.3048579198579198</v>
      </c>
      <c r="M64" s="38">
        <f>IFERROR(K64/I64,0)</f>
        <v>0.99999909753110294</v>
      </c>
    </row>
    <row r="65" spans="2:13" x14ac:dyDescent="0.2">
      <c r="B65" s="32"/>
      <c r="C65" s="33"/>
      <c r="D65" s="34"/>
      <c r="E65" s="29">
        <v>5211</v>
      </c>
      <c r="F65" s="30" t="s">
        <v>37</v>
      </c>
      <c r="G65" s="35">
        <f>+H65</f>
        <v>0</v>
      </c>
      <c r="H65" s="36">
        <v>0</v>
      </c>
      <c r="I65" s="36">
        <v>22098.799999999999</v>
      </c>
      <c r="J65" s="36">
        <v>22098.73</v>
      </c>
      <c r="K65" s="36">
        <v>22098.73</v>
      </c>
      <c r="L65" s="37">
        <f>IFERROR(K65/H65,0)</f>
        <v>0</v>
      </c>
      <c r="M65" s="38">
        <f>IFERROR(K65/I65,0)</f>
        <v>0.99999683240718951</v>
      </c>
    </row>
    <row r="66" spans="2:13" x14ac:dyDescent="0.2">
      <c r="B66" s="32"/>
      <c r="C66" s="33"/>
      <c r="D66" s="34"/>
      <c r="E66" s="29">
        <v>5691</v>
      </c>
      <c r="F66" s="30" t="s">
        <v>27</v>
      </c>
      <c r="G66" s="35">
        <f>+H66</f>
        <v>72765</v>
      </c>
      <c r="H66" s="36">
        <v>72765</v>
      </c>
      <c r="I66" s="36">
        <v>119368.05</v>
      </c>
      <c r="J66" s="36">
        <v>119348.04</v>
      </c>
      <c r="K66" s="36">
        <v>119348.04</v>
      </c>
      <c r="L66" s="37">
        <f>IFERROR(K66/H66,0)</f>
        <v>1.6401847041847042</v>
      </c>
      <c r="M66" s="38">
        <f>IFERROR(K66/I66,0)</f>
        <v>0.99983236720378688</v>
      </c>
    </row>
    <row r="67" spans="2:13" x14ac:dyDescent="0.2">
      <c r="B67" s="32" t="s">
        <v>76</v>
      </c>
      <c r="C67" s="33"/>
      <c r="D67" s="34" t="s">
        <v>77</v>
      </c>
      <c r="E67" s="29">
        <v>5151</v>
      </c>
      <c r="F67" s="30" t="s">
        <v>24</v>
      </c>
      <c r="G67" s="35">
        <f>+H67</f>
        <v>0</v>
      </c>
      <c r="H67" s="36">
        <v>0</v>
      </c>
      <c r="I67" s="36">
        <v>32000</v>
      </c>
      <c r="J67" s="36">
        <v>32000</v>
      </c>
      <c r="K67" s="36">
        <v>32000</v>
      </c>
      <c r="L67" s="37">
        <f>IFERROR(K67/H67,0)</f>
        <v>0</v>
      </c>
      <c r="M67" s="38">
        <f>IFERROR(K67/I67,0)</f>
        <v>1</v>
      </c>
    </row>
    <row r="68" spans="2:13" x14ac:dyDescent="0.2">
      <c r="B68" s="32" t="s">
        <v>78</v>
      </c>
      <c r="C68" s="33"/>
      <c r="D68" s="34" t="s">
        <v>79</v>
      </c>
      <c r="E68" s="29">
        <v>5111</v>
      </c>
      <c r="F68" s="30" t="s">
        <v>23</v>
      </c>
      <c r="G68" s="35">
        <f>+H68</f>
        <v>5821.2</v>
      </c>
      <c r="H68" s="36">
        <v>5821.2</v>
      </c>
      <c r="I68" s="36">
        <v>0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/>
      <c r="C69" s="33"/>
      <c r="D69" s="34"/>
      <c r="E69" s="29">
        <v>5191</v>
      </c>
      <c r="F69" s="30" t="s">
        <v>36</v>
      </c>
      <c r="G69" s="35">
        <f>+H69</f>
        <v>7276.5</v>
      </c>
      <c r="H69" s="36">
        <v>7276.5</v>
      </c>
      <c r="I69" s="36">
        <v>0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 t="s">
        <v>80</v>
      </c>
      <c r="C70" s="33"/>
      <c r="D70" s="34" t="s">
        <v>81</v>
      </c>
      <c r="E70" s="29">
        <v>5111</v>
      </c>
      <c r="F70" s="30" t="s">
        <v>23</v>
      </c>
      <c r="G70" s="35">
        <f>+H70</f>
        <v>2937.16</v>
      </c>
      <c r="H70" s="36">
        <v>2937.16</v>
      </c>
      <c r="I70" s="36">
        <v>937.16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 t="s">
        <v>82</v>
      </c>
      <c r="C71" s="33"/>
      <c r="D71" s="34" t="s">
        <v>83</v>
      </c>
      <c r="E71" s="29">
        <v>5111</v>
      </c>
      <c r="F71" s="30" t="s">
        <v>23</v>
      </c>
      <c r="G71" s="35">
        <f>+H71</f>
        <v>2937.16</v>
      </c>
      <c r="H71" s="36">
        <v>2937.16</v>
      </c>
      <c r="I71" s="36">
        <v>37.159999999999997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">
      <c r="B72" s="32"/>
      <c r="C72" s="33"/>
      <c r="D72" s="34"/>
      <c r="E72" s="29">
        <v>5211</v>
      </c>
      <c r="F72" s="30" t="s">
        <v>37</v>
      </c>
      <c r="G72" s="35">
        <f>+H72</f>
        <v>0</v>
      </c>
      <c r="H72" s="36">
        <v>0</v>
      </c>
      <c r="I72" s="36">
        <v>11000</v>
      </c>
      <c r="J72" s="36">
        <v>8199</v>
      </c>
      <c r="K72" s="36">
        <v>8199</v>
      </c>
      <c r="L72" s="37">
        <f>IFERROR(K72/H72,0)</f>
        <v>0</v>
      </c>
      <c r="M72" s="38">
        <f>IFERROR(K72/I72,0)</f>
        <v>0.74536363636363634</v>
      </c>
    </row>
    <row r="73" spans="2:13" x14ac:dyDescent="0.2">
      <c r="B73" s="32" t="s">
        <v>84</v>
      </c>
      <c r="C73" s="33"/>
      <c r="D73" s="34" t="s">
        <v>85</v>
      </c>
      <c r="E73" s="29">
        <v>5111</v>
      </c>
      <c r="F73" s="30" t="s">
        <v>23</v>
      </c>
      <c r="G73" s="35">
        <f>+H73</f>
        <v>2937.16</v>
      </c>
      <c r="H73" s="36">
        <v>2937.16</v>
      </c>
      <c r="I73" s="36">
        <v>437.16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x14ac:dyDescent="0.2">
      <c r="B74" s="32" t="s">
        <v>86</v>
      </c>
      <c r="C74" s="33"/>
      <c r="D74" s="34" t="s">
        <v>87</v>
      </c>
      <c r="E74" s="29">
        <v>5111</v>
      </c>
      <c r="F74" s="30" t="s">
        <v>23</v>
      </c>
      <c r="G74" s="35">
        <f>+H74</f>
        <v>2937.16</v>
      </c>
      <c r="H74" s="36">
        <v>2937.16</v>
      </c>
      <c r="I74" s="36">
        <v>0.16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x14ac:dyDescent="0.2">
      <c r="B75" s="32" t="s">
        <v>88</v>
      </c>
      <c r="C75" s="33"/>
      <c r="D75" s="34" t="s">
        <v>89</v>
      </c>
      <c r="E75" s="29">
        <v>5111</v>
      </c>
      <c r="F75" s="30" t="s">
        <v>23</v>
      </c>
      <c r="G75" s="35">
        <f>+H75</f>
        <v>2937.16</v>
      </c>
      <c r="H75" s="36">
        <v>2937.16</v>
      </c>
      <c r="I75" s="36">
        <v>937.16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x14ac:dyDescent="0.2">
      <c r="B76" s="32" t="s">
        <v>90</v>
      </c>
      <c r="C76" s="33"/>
      <c r="D76" s="34" t="s">
        <v>91</v>
      </c>
      <c r="E76" s="29">
        <v>5111</v>
      </c>
      <c r="F76" s="30" t="s">
        <v>23</v>
      </c>
      <c r="G76" s="35">
        <f>+H76</f>
        <v>2937.16</v>
      </c>
      <c r="H76" s="36">
        <v>2937.16</v>
      </c>
      <c r="I76" s="36">
        <v>2937.16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 t="s">
        <v>92</v>
      </c>
      <c r="C77" s="33"/>
      <c r="D77" s="34" t="s">
        <v>93</v>
      </c>
      <c r="E77" s="29">
        <v>5111</v>
      </c>
      <c r="F77" s="30" t="s">
        <v>23</v>
      </c>
      <c r="G77" s="35">
        <f>+H77</f>
        <v>2937.16</v>
      </c>
      <c r="H77" s="36">
        <v>2937.16</v>
      </c>
      <c r="I77" s="36">
        <v>37.159999999999997</v>
      </c>
      <c r="J77" s="36">
        <v>0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x14ac:dyDescent="0.2">
      <c r="B78" s="32" t="s">
        <v>94</v>
      </c>
      <c r="C78" s="33"/>
      <c r="D78" s="34" t="s">
        <v>95</v>
      </c>
      <c r="E78" s="29">
        <v>5111</v>
      </c>
      <c r="F78" s="30" t="s">
        <v>23</v>
      </c>
      <c r="G78" s="35">
        <f>+H78</f>
        <v>2937.16</v>
      </c>
      <c r="H78" s="36">
        <v>2937.16</v>
      </c>
      <c r="I78" s="36">
        <v>2937.16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x14ac:dyDescent="0.2">
      <c r="B79" s="32" t="s">
        <v>96</v>
      </c>
      <c r="C79" s="33"/>
      <c r="D79" s="34" t="s">
        <v>97</v>
      </c>
      <c r="E79" s="29">
        <v>5111</v>
      </c>
      <c r="F79" s="30" t="s">
        <v>23</v>
      </c>
      <c r="G79" s="35">
        <f>+H79</f>
        <v>15592.5</v>
      </c>
      <c r="H79" s="36">
        <v>15592.5</v>
      </c>
      <c r="I79" s="36">
        <v>8746.5</v>
      </c>
      <c r="J79" s="36">
        <v>8746.41</v>
      </c>
      <c r="K79" s="36">
        <v>8746.41</v>
      </c>
      <c r="L79" s="37">
        <f>IFERROR(K79/H79,0)</f>
        <v>0.56093698893698896</v>
      </c>
      <c r="M79" s="38">
        <f>IFERROR(K79/I79,0)</f>
        <v>0.99998971016978222</v>
      </c>
    </row>
    <row r="80" spans="2:13" x14ac:dyDescent="0.2">
      <c r="B80" s="32"/>
      <c r="C80" s="33"/>
      <c r="D80" s="34"/>
      <c r="E80" s="29">
        <v>5121</v>
      </c>
      <c r="F80" s="30" t="s">
        <v>65</v>
      </c>
      <c r="G80" s="35">
        <f>+H80</f>
        <v>1975.05</v>
      </c>
      <c r="H80" s="36">
        <v>1975.05</v>
      </c>
      <c r="I80" s="36">
        <v>75.05</v>
      </c>
      <c r="J80" s="36">
        <v>0</v>
      </c>
      <c r="K80" s="36">
        <v>0</v>
      </c>
      <c r="L80" s="37">
        <f>IFERROR(K80/H80,0)</f>
        <v>0</v>
      </c>
      <c r="M80" s="38">
        <f>IFERROR(K80/I80,0)</f>
        <v>0</v>
      </c>
    </row>
    <row r="81" spans="2:13" x14ac:dyDescent="0.2">
      <c r="B81" s="32"/>
      <c r="C81" s="33"/>
      <c r="D81" s="34"/>
      <c r="E81" s="29">
        <v>5151</v>
      </c>
      <c r="F81" s="30" t="s">
        <v>24</v>
      </c>
      <c r="G81" s="35">
        <f>+H81</f>
        <v>10395</v>
      </c>
      <c r="H81" s="36">
        <v>10395</v>
      </c>
      <c r="I81" s="36">
        <v>13300</v>
      </c>
      <c r="J81" s="36">
        <v>13243.87</v>
      </c>
      <c r="K81" s="36">
        <v>13243.87</v>
      </c>
      <c r="L81" s="37">
        <f>IFERROR(K81/H81,0)</f>
        <v>1.2740615680615681</v>
      </c>
      <c r="M81" s="38">
        <f>IFERROR(K81/I81,0)</f>
        <v>0.99577969924812038</v>
      </c>
    </row>
    <row r="82" spans="2:13" x14ac:dyDescent="0.2">
      <c r="B82" s="32"/>
      <c r="C82" s="33"/>
      <c r="D82" s="34"/>
      <c r="E82" s="29">
        <v>5191</v>
      </c>
      <c r="F82" s="30" t="s">
        <v>36</v>
      </c>
      <c r="G82" s="35">
        <f>+H82</f>
        <v>0</v>
      </c>
      <c r="H82" s="36">
        <v>0</v>
      </c>
      <c r="I82" s="36">
        <v>16600</v>
      </c>
      <c r="J82" s="36">
        <v>16583.939999999999</v>
      </c>
      <c r="K82" s="36">
        <v>16583.939999999999</v>
      </c>
      <c r="L82" s="37">
        <f>IFERROR(K82/H82,0)</f>
        <v>0</v>
      </c>
      <c r="M82" s="38">
        <f>IFERROR(K82/I82,0)</f>
        <v>0.99903253012048188</v>
      </c>
    </row>
    <row r="83" spans="2:13" x14ac:dyDescent="0.2">
      <c r="B83" s="32"/>
      <c r="C83" s="33"/>
      <c r="D83" s="34"/>
      <c r="E83" s="29">
        <v>5221</v>
      </c>
      <c r="F83" s="30" t="s">
        <v>98</v>
      </c>
      <c r="G83" s="35">
        <f>+H83</f>
        <v>30145.5</v>
      </c>
      <c r="H83" s="36">
        <v>30145.5</v>
      </c>
      <c r="I83" s="36">
        <v>15345.5</v>
      </c>
      <c r="J83" s="36">
        <v>15336.36</v>
      </c>
      <c r="K83" s="36">
        <v>15336.36</v>
      </c>
      <c r="L83" s="37">
        <f>IFERROR(K83/H83,0)</f>
        <v>0.50874458874458872</v>
      </c>
      <c r="M83" s="38">
        <f>IFERROR(K83/I83,0)</f>
        <v>0.99940438565051648</v>
      </c>
    </row>
    <row r="84" spans="2:13" x14ac:dyDescent="0.2">
      <c r="B84" s="32"/>
      <c r="C84" s="33"/>
      <c r="D84" s="34"/>
      <c r="E84" s="29">
        <v>5651</v>
      </c>
      <c r="F84" s="30" t="s">
        <v>40</v>
      </c>
      <c r="G84" s="35">
        <f>+H84</f>
        <v>2079</v>
      </c>
      <c r="H84" s="36">
        <v>2079</v>
      </c>
      <c r="I84" s="36">
        <v>79</v>
      </c>
      <c r="J84" s="36">
        <v>0</v>
      </c>
      <c r="K84" s="36">
        <v>0</v>
      </c>
      <c r="L84" s="37">
        <f>IFERROR(K84/H84,0)</f>
        <v>0</v>
      </c>
      <c r="M84" s="38">
        <f>IFERROR(K84/I84,0)</f>
        <v>0</v>
      </c>
    </row>
    <row r="85" spans="2:13" x14ac:dyDescent="0.2">
      <c r="B85" s="32"/>
      <c r="C85" s="33"/>
      <c r="D85" s="34"/>
      <c r="E85" s="29">
        <v>5911</v>
      </c>
      <c r="F85" s="30" t="s">
        <v>99</v>
      </c>
      <c r="G85" s="35">
        <f>+H85</f>
        <v>1039.5</v>
      </c>
      <c r="H85" s="36">
        <v>1039.5</v>
      </c>
      <c r="I85" s="36">
        <v>39.5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 t="s">
        <v>100</v>
      </c>
      <c r="C86" s="33"/>
      <c r="D86" s="34" t="s">
        <v>101</v>
      </c>
      <c r="E86" s="29">
        <v>5151</v>
      </c>
      <c r="F86" s="30" t="s">
        <v>24</v>
      </c>
      <c r="G86" s="35">
        <f>+H86</f>
        <v>0</v>
      </c>
      <c r="H86" s="36">
        <v>0</v>
      </c>
      <c r="I86" s="36">
        <v>55000</v>
      </c>
      <c r="J86" s="36">
        <v>54999.97</v>
      </c>
      <c r="K86" s="36">
        <v>54999.97</v>
      </c>
      <c r="L86" s="37">
        <f>IFERROR(K86/H86,0)</f>
        <v>0</v>
      </c>
      <c r="M86" s="38">
        <f>IFERROR(K86/I86,0)</f>
        <v>0.99999945454545458</v>
      </c>
    </row>
    <row r="87" spans="2:13" x14ac:dyDescent="0.2">
      <c r="B87" s="32"/>
      <c r="C87" s="33"/>
      <c r="D87" s="34"/>
      <c r="E87" s="29">
        <v>5191</v>
      </c>
      <c r="F87" s="30" t="s">
        <v>36</v>
      </c>
      <c r="G87" s="35">
        <f>+H87</f>
        <v>0</v>
      </c>
      <c r="H87" s="36">
        <v>0</v>
      </c>
      <c r="I87" s="36">
        <v>18992.400000000001</v>
      </c>
      <c r="J87" s="36">
        <v>18925.689999999999</v>
      </c>
      <c r="K87" s="36">
        <v>18925.689999999999</v>
      </c>
      <c r="L87" s="37">
        <f>IFERROR(K87/H87,0)</f>
        <v>0</v>
      </c>
      <c r="M87" s="38">
        <f>IFERROR(K87/I87,0)</f>
        <v>0.99648754238537507</v>
      </c>
    </row>
    <row r="88" spans="2:13" x14ac:dyDescent="0.2">
      <c r="B88" s="32"/>
      <c r="C88" s="33"/>
      <c r="D88" s="34"/>
      <c r="E88" s="29">
        <v>5211</v>
      </c>
      <c r="F88" s="30" t="s">
        <v>37</v>
      </c>
      <c r="G88" s="35">
        <f>+H88</f>
        <v>0</v>
      </c>
      <c r="H88" s="36">
        <v>0</v>
      </c>
      <c r="I88" s="36">
        <v>20769.150000000001</v>
      </c>
      <c r="J88" s="36">
        <v>20769.150000000001</v>
      </c>
      <c r="K88" s="36">
        <v>20769.150000000001</v>
      </c>
      <c r="L88" s="37">
        <f>IFERROR(K88/H88,0)</f>
        <v>0</v>
      </c>
      <c r="M88" s="38">
        <f>IFERROR(K88/I88,0)</f>
        <v>1</v>
      </c>
    </row>
    <row r="89" spans="2:13" x14ac:dyDescent="0.2">
      <c r="B89" s="32"/>
      <c r="C89" s="33"/>
      <c r="D89" s="34"/>
      <c r="E89" s="29">
        <v>5231</v>
      </c>
      <c r="F89" s="30" t="s">
        <v>25</v>
      </c>
      <c r="G89" s="35">
        <f>+H89</f>
        <v>16735.95</v>
      </c>
      <c r="H89" s="36">
        <v>16735.95</v>
      </c>
      <c r="I89" s="36">
        <v>28860.41</v>
      </c>
      <c r="J89" s="36">
        <v>28860.41</v>
      </c>
      <c r="K89" s="36">
        <v>28860.41</v>
      </c>
      <c r="L89" s="37">
        <f>IFERROR(K89/H89,0)</f>
        <v>1.7244560362572785</v>
      </c>
      <c r="M89" s="38">
        <f>IFERROR(K89/I89,0)</f>
        <v>1</v>
      </c>
    </row>
    <row r="90" spans="2:13" x14ac:dyDescent="0.2">
      <c r="B90" s="32" t="s">
        <v>102</v>
      </c>
      <c r="C90" s="33"/>
      <c r="D90" s="34" t="s">
        <v>103</v>
      </c>
      <c r="E90" s="29">
        <v>5151</v>
      </c>
      <c r="F90" s="30" t="s">
        <v>24</v>
      </c>
      <c r="G90" s="35">
        <f>+H90</f>
        <v>0</v>
      </c>
      <c r="H90" s="36">
        <v>0</v>
      </c>
      <c r="I90" s="36">
        <v>34000</v>
      </c>
      <c r="J90" s="36">
        <v>33994.910000000003</v>
      </c>
      <c r="K90" s="36">
        <v>33994.910000000003</v>
      </c>
      <c r="L90" s="37">
        <f>IFERROR(K90/H90,0)</f>
        <v>0</v>
      </c>
      <c r="M90" s="38">
        <f>IFERROR(K90/I90,0)</f>
        <v>0.99985029411764714</v>
      </c>
    </row>
    <row r="91" spans="2:13" x14ac:dyDescent="0.2">
      <c r="B91" s="32" t="s">
        <v>104</v>
      </c>
      <c r="C91" s="33"/>
      <c r="D91" s="34" t="s">
        <v>105</v>
      </c>
      <c r="E91" s="29">
        <v>5151</v>
      </c>
      <c r="F91" s="30" t="s">
        <v>24</v>
      </c>
      <c r="G91" s="35">
        <f>+H91</f>
        <v>21621.599999999999</v>
      </c>
      <c r="H91" s="36">
        <v>21621.599999999999</v>
      </c>
      <c r="I91" s="36">
        <v>21621.599999999999</v>
      </c>
      <c r="J91" s="36">
        <v>21551.4</v>
      </c>
      <c r="K91" s="36">
        <v>21551.4</v>
      </c>
      <c r="L91" s="37">
        <f>IFERROR(K91/H91,0)</f>
        <v>0.99675324675324684</v>
      </c>
      <c r="M91" s="38">
        <f>IFERROR(K91/I91,0)</f>
        <v>0.99675324675324684</v>
      </c>
    </row>
    <row r="92" spans="2:13" x14ac:dyDescent="0.2">
      <c r="B92" s="32" t="s">
        <v>106</v>
      </c>
      <c r="C92" s="33"/>
      <c r="D92" s="34" t="s">
        <v>107</v>
      </c>
      <c r="E92" s="29">
        <v>5151</v>
      </c>
      <c r="F92" s="30" t="s">
        <v>24</v>
      </c>
      <c r="G92" s="35">
        <f>+H92</f>
        <v>10805.6</v>
      </c>
      <c r="H92" s="36">
        <v>10805.6</v>
      </c>
      <c r="I92" s="36">
        <v>17805.599999999999</v>
      </c>
      <c r="J92" s="36">
        <v>17541.48</v>
      </c>
      <c r="K92" s="36">
        <v>17541.48</v>
      </c>
      <c r="L92" s="37">
        <f>IFERROR(K92/H92,0)</f>
        <v>1.6233693640334641</v>
      </c>
      <c r="M92" s="38">
        <f>IFERROR(K92/I92,0)</f>
        <v>0.98516646448308398</v>
      </c>
    </row>
    <row r="93" spans="2:13" x14ac:dyDescent="0.2">
      <c r="B93" s="32" t="s">
        <v>108</v>
      </c>
      <c r="C93" s="33"/>
      <c r="D93" s="34" t="s">
        <v>109</v>
      </c>
      <c r="E93" s="29">
        <v>5111</v>
      </c>
      <c r="F93" s="30" t="s">
        <v>23</v>
      </c>
      <c r="G93" s="35">
        <f>+H93</f>
        <v>0</v>
      </c>
      <c r="H93" s="36">
        <v>0</v>
      </c>
      <c r="I93" s="36">
        <v>2200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x14ac:dyDescent="0.2">
      <c r="B94" s="32"/>
      <c r="C94" s="33"/>
      <c r="D94" s="34"/>
      <c r="E94" s="29">
        <v>5151</v>
      </c>
      <c r="F94" s="30" t="s">
        <v>24</v>
      </c>
      <c r="G94" s="35">
        <f>+H94</f>
        <v>0</v>
      </c>
      <c r="H94" s="36">
        <v>0</v>
      </c>
      <c r="I94" s="36">
        <v>18800</v>
      </c>
      <c r="J94" s="36">
        <v>8577.4</v>
      </c>
      <c r="K94" s="36">
        <v>8577.4</v>
      </c>
      <c r="L94" s="37">
        <f>IFERROR(K94/H94,0)</f>
        <v>0</v>
      </c>
      <c r="M94" s="38">
        <f>IFERROR(K94/I94,0)</f>
        <v>0.45624468085106379</v>
      </c>
    </row>
    <row r="95" spans="2:13" x14ac:dyDescent="0.2">
      <c r="B95" s="32"/>
      <c r="C95" s="33"/>
      <c r="D95" s="34"/>
      <c r="E95" s="29">
        <v>5781</v>
      </c>
      <c r="F95" s="30" t="s">
        <v>110</v>
      </c>
      <c r="G95" s="35">
        <f>+H95</f>
        <v>12972.96</v>
      </c>
      <c r="H95" s="36">
        <v>12972.96</v>
      </c>
      <c r="I95" s="36">
        <v>672.96</v>
      </c>
      <c r="J95" s="36">
        <v>0</v>
      </c>
      <c r="K95" s="36">
        <v>0</v>
      </c>
      <c r="L95" s="37">
        <f>IFERROR(K95/H95,0)</f>
        <v>0</v>
      </c>
      <c r="M95" s="38">
        <f>IFERROR(K95/I95,0)</f>
        <v>0</v>
      </c>
    </row>
    <row r="96" spans="2:13" x14ac:dyDescent="0.2">
      <c r="B96" s="32" t="s">
        <v>111</v>
      </c>
      <c r="C96" s="33"/>
      <c r="D96" s="34" t="s">
        <v>112</v>
      </c>
      <c r="E96" s="29">
        <v>5691</v>
      </c>
      <c r="F96" s="30" t="s">
        <v>27</v>
      </c>
      <c r="G96" s="35">
        <f>+H96</f>
        <v>132000</v>
      </c>
      <c r="H96" s="36">
        <v>132000</v>
      </c>
      <c r="I96" s="36">
        <v>32000</v>
      </c>
      <c r="J96" s="36">
        <v>8708.7000000000007</v>
      </c>
      <c r="K96" s="36">
        <v>8708.7000000000007</v>
      </c>
      <c r="L96" s="37">
        <f>IFERROR(K96/H96,0)</f>
        <v>6.5975000000000006E-2</v>
      </c>
      <c r="M96" s="38">
        <f>IFERROR(K96/I96,0)</f>
        <v>0.27214687500000001</v>
      </c>
    </row>
    <row r="97" spans="2:13" x14ac:dyDescent="0.2">
      <c r="B97" s="32" t="s">
        <v>113</v>
      </c>
      <c r="C97" s="33"/>
      <c r="D97" s="34" t="s">
        <v>114</v>
      </c>
      <c r="E97" s="29">
        <v>5151</v>
      </c>
      <c r="F97" s="30" t="s">
        <v>24</v>
      </c>
      <c r="G97" s="35">
        <f>+H97</f>
        <v>0</v>
      </c>
      <c r="H97" s="36">
        <v>0</v>
      </c>
      <c r="I97" s="36">
        <v>47000</v>
      </c>
      <c r="J97" s="36">
        <v>41953.5</v>
      </c>
      <c r="K97" s="36">
        <v>41953.5</v>
      </c>
      <c r="L97" s="37">
        <f>IFERROR(K97/H97,0)</f>
        <v>0</v>
      </c>
      <c r="M97" s="38">
        <f>IFERROR(K97/I97,0)</f>
        <v>0.8926276595744681</v>
      </c>
    </row>
    <row r="98" spans="2:13" x14ac:dyDescent="0.2">
      <c r="B98" s="32"/>
      <c r="C98" s="33"/>
      <c r="D98" s="34"/>
      <c r="E98" s="29">
        <v>5152</v>
      </c>
      <c r="F98" s="30" t="s">
        <v>115</v>
      </c>
      <c r="G98" s="35">
        <f>+H98</f>
        <v>1403.33</v>
      </c>
      <c r="H98" s="36">
        <v>1403.33</v>
      </c>
      <c r="I98" s="36">
        <v>1403.33</v>
      </c>
      <c r="J98" s="36">
        <v>0</v>
      </c>
      <c r="K98" s="36">
        <v>0</v>
      </c>
      <c r="L98" s="37">
        <f>IFERROR(K98/H98,0)</f>
        <v>0</v>
      </c>
      <c r="M98" s="38">
        <f>IFERROR(K98/I98,0)</f>
        <v>0</v>
      </c>
    </row>
    <row r="99" spans="2:13" x14ac:dyDescent="0.2">
      <c r="B99" s="32"/>
      <c r="C99" s="33"/>
      <c r="D99" s="34"/>
      <c r="E99" s="29">
        <v>5211</v>
      </c>
      <c r="F99" s="30" t="s">
        <v>37</v>
      </c>
      <c r="G99" s="35">
        <f>+H99</f>
        <v>6237</v>
      </c>
      <c r="H99" s="36">
        <v>6237</v>
      </c>
      <c r="I99" s="36">
        <v>6237</v>
      </c>
      <c r="J99" s="36">
        <v>0</v>
      </c>
      <c r="K99" s="36">
        <v>0</v>
      </c>
      <c r="L99" s="37">
        <f>IFERROR(K99/H99,0)</f>
        <v>0</v>
      </c>
      <c r="M99" s="38">
        <f>IFERROR(K99/I99,0)</f>
        <v>0</v>
      </c>
    </row>
    <row r="100" spans="2:13" x14ac:dyDescent="0.2">
      <c r="B100" s="32" t="s">
        <v>116</v>
      </c>
      <c r="C100" s="33"/>
      <c r="D100" s="34" t="s">
        <v>117</v>
      </c>
      <c r="E100" s="29">
        <v>5111</v>
      </c>
      <c r="F100" s="30" t="s">
        <v>23</v>
      </c>
      <c r="G100" s="35">
        <f>+H100</f>
        <v>36382.5</v>
      </c>
      <c r="H100" s="36">
        <v>36382.5</v>
      </c>
      <c r="I100" s="36">
        <v>96382.5</v>
      </c>
      <c r="J100" s="36">
        <v>62308.31</v>
      </c>
      <c r="K100" s="36">
        <v>62308.31</v>
      </c>
      <c r="L100" s="37">
        <f>IFERROR(K100/H100,0)</f>
        <v>1.712590118875833</v>
      </c>
      <c r="M100" s="38">
        <f>IFERROR(K100/I100,0)</f>
        <v>0.64646912043161364</v>
      </c>
    </row>
    <row r="101" spans="2:13" x14ac:dyDescent="0.2">
      <c r="B101" s="32"/>
      <c r="C101" s="33"/>
      <c r="D101" s="34"/>
      <c r="E101" s="29">
        <v>5151</v>
      </c>
      <c r="F101" s="30" t="s">
        <v>24</v>
      </c>
      <c r="G101" s="35">
        <f>+H101</f>
        <v>16216.2</v>
      </c>
      <c r="H101" s="36">
        <v>16216.2</v>
      </c>
      <c r="I101" s="36">
        <v>156216.20000000001</v>
      </c>
      <c r="J101" s="36">
        <v>149083.43</v>
      </c>
      <c r="K101" s="36">
        <v>149083.43</v>
      </c>
      <c r="L101" s="37">
        <f>IFERROR(K101/H101,0)</f>
        <v>9.193487376820709</v>
      </c>
      <c r="M101" s="38">
        <f>IFERROR(K101/I101,0)</f>
        <v>0.95434039491422773</v>
      </c>
    </row>
    <row r="102" spans="2:13" x14ac:dyDescent="0.2">
      <c r="B102" s="32"/>
      <c r="C102" s="33"/>
      <c r="D102" s="34"/>
      <c r="E102" s="29">
        <v>5231</v>
      </c>
      <c r="F102" s="30" t="s">
        <v>25</v>
      </c>
      <c r="G102" s="35">
        <f>+H102</f>
        <v>25987.5</v>
      </c>
      <c r="H102" s="36">
        <v>25987.5</v>
      </c>
      <c r="I102" s="36">
        <v>987.5</v>
      </c>
      <c r="J102" s="36">
        <v>0</v>
      </c>
      <c r="K102" s="36">
        <v>0</v>
      </c>
      <c r="L102" s="37">
        <f>IFERROR(K102/H102,0)</f>
        <v>0</v>
      </c>
      <c r="M102" s="38">
        <f>IFERROR(K102/I102,0)</f>
        <v>0</v>
      </c>
    </row>
    <row r="103" spans="2:13" x14ac:dyDescent="0.2">
      <c r="B103" s="32"/>
      <c r="C103" s="33"/>
      <c r="D103" s="34"/>
      <c r="E103" s="29">
        <v>5691</v>
      </c>
      <c r="F103" s="30" t="s">
        <v>27</v>
      </c>
      <c r="G103" s="35">
        <f>+H103</f>
        <v>62370</v>
      </c>
      <c r="H103" s="36">
        <v>62370</v>
      </c>
      <c r="I103" s="36">
        <v>22370</v>
      </c>
      <c r="J103" s="36">
        <v>10727.1</v>
      </c>
      <c r="K103" s="36">
        <v>10727.1</v>
      </c>
      <c r="L103" s="37">
        <f>IFERROR(K103/H103,0)</f>
        <v>0.171991341991342</v>
      </c>
      <c r="M103" s="38">
        <f>IFERROR(K103/I103,0)</f>
        <v>0.47953062136790348</v>
      </c>
    </row>
    <row r="104" spans="2:13" x14ac:dyDescent="0.2">
      <c r="B104" s="32" t="s">
        <v>118</v>
      </c>
      <c r="C104" s="33"/>
      <c r="D104" s="34" t="s">
        <v>119</v>
      </c>
      <c r="E104" s="29">
        <v>5111</v>
      </c>
      <c r="F104" s="30" t="s">
        <v>23</v>
      </c>
      <c r="G104" s="35">
        <f>+H104</f>
        <v>21621.599999999999</v>
      </c>
      <c r="H104" s="36">
        <v>21621.599999999999</v>
      </c>
      <c r="I104" s="36">
        <v>5621.6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x14ac:dyDescent="0.2">
      <c r="B105" s="32"/>
      <c r="C105" s="33"/>
      <c r="D105" s="34"/>
      <c r="E105" s="29">
        <v>5151</v>
      </c>
      <c r="F105" s="30" t="s">
        <v>24</v>
      </c>
      <c r="G105" s="35">
        <f>+H105</f>
        <v>48856.5</v>
      </c>
      <c r="H105" s="36">
        <v>48856.5</v>
      </c>
      <c r="I105" s="36">
        <v>28856.5</v>
      </c>
      <c r="J105" s="36">
        <v>9973.91</v>
      </c>
      <c r="K105" s="36">
        <v>9973.91</v>
      </c>
      <c r="L105" s="37">
        <f>IFERROR(K105/H105,0)</f>
        <v>0.20414704287044713</v>
      </c>
      <c r="M105" s="38">
        <f>IFERROR(K105/I105,0)</f>
        <v>0.345638244416336</v>
      </c>
    </row>
    <row r="106" spans="2:13" x14ac:dyDescent="0.2">
      <c r="B106" s="32"/>
      <c r="C106" s="33"/>
      <c r="D106" s="34"/>
      <c r="E106" s="29">
        <v>5651</v>
      </c>
      <c r="F106" s="30" t="s">
        <v>40</v>
      </c>
      <c r="G106" s="35">
        <f>+H106</f>
        <v>2162.16</v>
      </c>
      <c r="H106" s="36">
        <v>2162.16</v>
      </c>
      <c r="I106" s="36">
        <v>2162.16</v>
      </c>
      <c r="J106" s="36">
        <v>0</v>
      </c>
      <c r="K106" s="36">
        <v>0</v>
      </c>
      <c r="L106" s="37">
        <f>IFERROR(K106/H106,0)</f>
        <v>0</v>
      </c>
      <c r="M106" s="38">
        <f>IFERROR(K106/I106,0)</f>
        <v>0</v>
      </c>
    </row>
    <row r="107" spans="2:13" x14ac:dyDescent="0.2">
      <c r="B107" s="32"/>
      <c r="C107" s="33"/>
      <c r="D107" s="34"/>
      <c r="E107" s="29">
        <v>5971</v>
      </c>
      <c r="F107" s="30" t="s">
        <v>41</v>
      </c>
      <c r="G107" s="35">
        <f>+H107</f>
        <v>10810.8</v>
      </c>
      <c r="H107" s="36">
        <v>10810.8</v>
      </c>
      <c r="I107" s="36">
        <v>4810.8</v>
      </c>
      <c r="J107" s="36">
        <v>0</v>
      </c>
      <c r="K107" s="36">
        <v>0</v>
      </c>
      <c r="L107" s="37">
        <f>IFERROR(K107/H107,0)</f>
        <v>0</v>
      </c>
      <c r="M107" s="38">
        <f>IFERROR(K107/I107,0)</f>
        <v>0</v>
      </c>
    </row>
    <row r="108" spans="2:13" x14ac:dyDescent="0.2">
      <c r="B108" s="32" t="s">
        <v>120</v>
      </c>
      <c r="C108" s="33"/>
      <c r="D108" s="34" t="s">
        <v>121</v>
      </c>
      <c r="E108" s="29">
        <v>5111</v>
      </c>
      <c r="F108" s="30" t="s">
        <v>23</v>
      </c>
      <c r="G108" s="35">
        <f>+H108</f>
        <v>36850</v>
      </c>
      <c r="H108" s="36">
        <v>36850</v>
      </c>
      <c r="I108" s="36">
        <v>42185.3</v>
      </c>
      <c r="J108" s="36">
        <v>42185.3</v>
      </c>
      <c r="K108" s="36">
        <v>42185.3</v>
      </c>
      <c r="L108" s="37">
        <f>IFERROR(K108/H108,0)</f>
        <v>1.1447842605156038</v>
      </c>
      <c r="M108" s="38">
        <f>IFERROR(K108/I108,0)</f>
        <v>1</v>
      </c>
    </row>
    <row r="109" spans="2:13" x14ac:dyDescent="0.2">
      <c r="B109" s="32"/>
      <c r="C109" s="33"/>
      <c r="D109" s="34"/>
      <c r="E109" s="29">
        <v>5151</v>
      </c>
      <c r="F109" s="30" t="s">
        <v>24</v>
      </c>
      <c r="G109" s="35">
        <f>+H109</f>
        <v>99150</v>
      </c>
      <c r="H109" s="36">
        <v>99150</v>
      </c>
      <c r="I109" s="36">
        <v>116930.36</v>
      </c>
      <c r="J109" s="36">
        <v>116930.36</v>
      </c>
      <c r="K109" s="36">
        <v>116930.36</v>
      </c>
      <c r="L109" s="37">
        <f>IFERROR(K109/H109,0)</f>
        <v>1.1793278870398387</v>
      </c>
      <c r="M109" s="38">
        <f>IFERROR(K109/I109,0)</f>
        <v>1</v>
      </c>
    </row>
    <row r="110" spans="2:13" ht="13.15" x14ac:dyDescent="0.25">
      <c r="B110" s="32"/>
      <c r="C110" s="33"/>
      <c r="D110" s="34"/>
      <c r="E110" s="39"/>
      <c r="F110" s="40"/>
      <c r="G110" s="44"/>
      <c r="H110" s="44"/>
      <c r="I110" s="44"/>
      <c r="J110" s="44"/>
      <c r="K110" s="44"/>
      <c r="L110" s="41"/>
      <c r="M110" s="42"/>
    </row>
    <row r="111" spans="2:13" ht="13.15" x14ac:dyDescent="0.25">
      <c r="B111" s="32"/>
      <c r="C111" s="33"/>
      <c r="D111" s="27"/>
      <c r="E111" s="43"/>
      <c r="F111" s="27"/>
      <c r="G111" s="27"/>
      <c r="H111" s="27"/>
      <c r="I111" s="27"/>
      <c r="J111" s="27"/>
      <c r="K111" s="27"/>
      <c r="L111" s="27"/>
      <c r="M111" s="28"/>
    </row>
    <row r="112" spans="2:13" ht="13.15" customHeight="1" x14ac:dyDescent="0.2">
      <c r="B112" s="67" t="s">
        <v>14</v>
      </c>
      <c r="C112" s="68"/>
      <c r="D112" s="68"/>
      <c r="E112" s="68"/>
      <c r="F112" s="68"/>
      <c r="G112" s="7">
        <f>SUM(G9:G109)</f>
        <v>1831327.9399999995</v>
      </c>
      <c r="H112" s="7">
        <f>SUM(H9:H109)</f>
        <v>1831327.9399999995</v>
      </c>
      <c r="I112" s="7">
        <f>SUM(I9:I109)</f>
        <v>3704804.1600000006</v>
      </c>
      <c r="J112" s="7">
        <f>SUM(J9:J109)</f>
        <v>3364954.2500000005</v>
      </c>
      <c r="K112" s="7">
        <f>SUM(K9:K109)</f>
        <v>3364954.2500000005</v>
      </c>
      <c r="L112" s="8">
        <f>IFERROR(K112/H112,0)</f>
        <v>1.8374394757500403</v>
      </c>
      <c r="M112" s="9">
        <f>IFERROR(K112/I112,0)</f>
        <v>0.9082677800707285</v>
      </c>
    </row>
    <row r="113" spans="2:13" ht="4.9000000000000004" customHeight="1" x14ac:dyDescent="0.25">
      <c r="B113" s="32"/>
      <c r="C113" s="33"/>
      <c r="D113" s="27"/>
      <c r="E113" s="43"/>
      <c r="F113" s="27"/>
      <c r="G113" s="27"/>
      <c r="H113" s="27"/>
      <c r="I113" s="27"/>
      <c r="J113" s="27"/>
      <c r="K113" s="27"/>
      <c r="L113" s="27"/>
      <c r="M113" s="28"/>
    </row>
    <row r="114" spans="2:13" ht="13.15" customHeight="1" x14ac:dyDescent="0.2">
      <c r="B114" s="69" t="s">
        <v>15</v>
      </c>
      <c r="C114" s="66"/>
      <c r="D114" s="66"/>
      <c r="E114" s="21"/>
      <c r="F114" s="26"/>
      <c r="G114" s="27"/>
      <c r="H114" s="27"/>
      <c r="I114" s="27"/>
      <c r="J114" s="27"/>
      <c r="K114" s="27"/>
      <c r="L114" s="27"/>
      <c r="M114" s="28"/>
    </row>
    <row r="115" spans="2:13" ht="13.15" customHeight="1" x14ac:dyDescent="0.2">
      <c r="B115" s="25"/>
      <c r="C115" s="66" t="s">
        <v>16</v>
      </c>
      <c r="D115" s="66"/>
      <c r="E115" s="21"/>
      <c r="F115" s="26"/>
      <c r="G115" s="27"/>
      <c r="H115" s="27"/>
      <c r="I115" s="27"/>
      <c r="J115" s="27"/>
      <c r="K115" s="27"/>
      <c r="L115" s="27"/>
      <c r="M115" s="28"/>
    </row>
    <row r="116" spans="2:13" ht="6" customHeight="1" x14ac:dyDescent="0.25">
      <c r="B116" s="45"/>
      <c r="C116" s="46"/>
      <c r="D116" s="46"/>
      <c r="E116" s="39"/>
      <c r="F116" s="46"/>
      <c r="G116" s="27"/>
      <c r="H116" s="27"/>
      <c r="I116" s="27"/>
      <c r="J116" s="27"/>
      <c r="K116" s="27"/>
      <c r="L116" s="27"/>
      <c r="M116" s="28"/>
    </row>
    <row r="117" spans="2:13" x14ac:dyDescent="0.2">
      <c r="B117" s="32" t="s">
        <v>68</v>
      </c>
      <c r="C117" s="33"/>
      <c r="D117" s="27" t="s">
        <v>69</v>
      </c>
      <c r="E117" s="43">
        <v>6121</v>
      </c>
      <c r="F117" s="27" t="s">
        <v>122</v>
      </c>
      <c r="G117" s="35">
        <f>+H117</f>
        <v>0</v>
      </c>
      <c r="H117" s="36">
        <v>0</v>
      </c>
      <c r="I117" s="36">
        <v>0</v>
      </c>
      <c r="J117" s="36">
        <v>0</v>
      </c>
      <c r="K117" s="36">
        <v>0</v>
      </c>
      <c r="L117" s="37">
        <f>IFERROR(K117/H117,0)</f>
        <v>0</v>
      </c>
      <c r="M117" s="38">
        <f>IFERROR(K117/I117,0)</f>
        <v>0</v>
      </c>
    </row>
    <row r="118" spans="2:13" x14ac:dyDescent="0.2">
      <c r="B118" s="32" t="s">
        <v>74</v>
      </c>
      <c r="C118" s="33"/>
      <c r="D118" s="27" t="s">
        <v>75</v>
      </c>
      <c r="E118" s="43">
        <v>6311</v>
      </c>
      <c r="F118" s="27" t="s">
        <v>123</v>
      </c>
      <c r="G118" s="35">
        <f>+H118</f>
        <v>1162143</v>
      </c>
      <c r="H118" s="36">
        <v>1162143</v>
      </c>
      <c r="I118" s="36">
        <v>532754</v>
      </c>
      <c r="J118" s="36">
        <v>460879.98</v>
      </c>
      <c r="K118" s="36">
        <v>460879.98</v>
      </c>
      <c r="L118" s="37">
        <f>IFERROR(K118/H118,0)</f>
        <v>0.39657768450182118</v>
      </c>
      <c r="M118" s="38">
        <f>IFERROR(K118/I118,0)</f>
        <v>0.86508966614985527</v>
      </c>
    </row>
    <row r="119" spans="2:13" x14ac:dyDescent="0.2">
      <c r="B119" s="32" t="s">
        <v>124</v>
      </c>
      <c r="C119" s="33"/>
      <c r="D119" s="27" t="s">
        <v>125</v>
      </c>
      <c r="E119" s="43">
        <v>6121</v>
      </c>
      <c r="F119" s="27" t="s">
        <v>122</v>
      </c>
      <c r="G119" s="35">
        <f>+H119</f>
        <v>0</v>
      </c>
      <c r="H119" s="36">
        <v>0</v>
      </c>
      <c r="I119" s="36">
        <v>0</v>
      </c>
      <c r="J119" s="36">
        <v>0</v>
      </c>
      <c r="K119" s="36">
        <v>0</v>
      </c>
      <c r="L119" s="37">
        <f>IFERROR(K119/H119,0)</f>
        <v>0</v>
      </c>
      <c r="M119" s="38">
        <f>IFERROR(K119/I119,0)</f>
        <v>0</v>
      </c>
    </row>
    <row r="120" spans="2:13" x14ac:dyDescent="0.2">
      <c r="B120" s="32" t="s">
        <v>126</v>
      </c>
      <c r="C120" s="33"/>
      <c r="D120" s="27" t="s">
        <v>127</v>
      </c>
      <c r="E120" s="43">
        <v>6121</v>
      </c>
      <c r="F120" s="27" t="s">
        <v>122</v>
      </c>
      <c r="G120" s="35">
        <f>+H120</f>
        <v>1485000</v>
      </c>
      <c r="H120" s="36">
        <v>1485000</v>
      </c>
      <c r="I120" s="36">
        <v>22730581.379999999</v>
      </c>
      <c r="J120" s="36">
        <v>12432108</v>
      </c>
      <c r="K120" s="36">
        <v>12432108</v>
      </c>
      <c r="L120" s="37">
        <f>IFERROR(K120/H120,0)</f>
        <v>8.3717898989898991</v>
      </c>
      <c r="M120" s="38">
        <f>IFERROR(K120/I120,0)</f>
        <v>0.54693312908127656</v>
      </c>
    </row>
    <row r="121" spans="2:13" x14ac:dyDescent="0.2">
      <c r="B121" s="32"/>
      <c r="C121" s="33"/>
      <c r="D121" s="27"/>
      <c r="E121" s="43">
        <v>6141</v>
      </c>
      <c r="F121" s="27" t="s">
        <v>128</v>
      </c>
      <c r="G121" s="35">
        <f>+H121</f>
        <v>21798650.239999998</v>
      </c>
      <c r="H121" s="36">
        <v>21798650.239999998</v>
      </c>
      <c r="I121" s="36">
        <v>44707206.890000001</v>
      </c>
      <c r="J121" s="36">
        <v>6533054.1500000004</v>
      </c>
      <c r="K121" s="36">
        <v>6533054.1500000004</v>
      </c>
      <c r="L121" s="37">
        <f>IFERROR(K121/H121,0)</f>
        <v>0.29969993912797421</v>
      </c>
      <c r="M121" s="38">
        <f>IFERROR(K121/I121,0)</f>
        <v>0.1461297764826659</v>
      </c>
    </row>
    <row r="122" spans="2:13" ht="13.15" x14ac:dyDescent="0.25">
      <c r="B122" s="32"/>
      <c r="C122" s="33"/>
      <c r="D122" s="27"/>
      <c r="E122" s="43"/>
      <c r="F122" s="27"/>
      <c r="G122" s="44"/>
      <c r="H122" s="44"/>
      <c r="I122" s="44"/>
      <c r="J122" s="44"/>
      <c r="K122" s="44"/>
      <c r="L122" s="41"/>
      <c r="M122" s="42"/>
    </row>
    <row r="123" spans="2:13" ht="13.15" x14ac:dyDescent="0.25">
      <c r="B123" s="47"/>
      <c r="C123" s="48"/>
      <c r="D123" s="49"/>
      <c r="E123" s="50"/>
      <c r="F123" s="49"/>
      <c r="G123" s="49"/>
      <c r="H123" s="49"/>
      <c r="I123" s="49"/>
      <c r="J123" s="49"/>
      <c r="K123" s="49"/>
      <c r="L123" s="49"/>
      <c r="M123" s="51"/>
    </row>
    <row r="124" spans="2:13" x14ac:dyDescent="0.2">
      <c r="B124" s="67" t="s">
        <v>17</v>
      </c>
      <c r="C124" s="68"/>
      <c r="D124" s="68"/>
      <c r="E124" s="68"/>
      <c r="F124" s="68"/>
      <c r="G124" s="7">
        <f>SUM(G117:G121)</f>
        <v>24445793.239999998</v>
      </c>
      <c r="H124" s="7">
        <f>SUM(H117:H121)</f>
        <v>24445793.239999998</v>
      </c>
      <c r="I124" s="7">
        <f>SUM(I117:I121)</f>
        <v>67970542.269999996</v>
      </c>
      <c r="J124" s="7">
        <f>SUM(J117:J121)</f>
        <v>19426042.130000003</v>
      </c>
      <c r="K124" s="7">
        <f>SUM(K117:K121)</f>
        <v>19426042.130000003</v>
      </c>
      <c r="L124" s="8">
        <f>IFERROR(K124/H124,0)</f>
        <v>0.79465787586772552</v>
      </c>
      <c r="M124" s="9">
        <f>IFERROR(K124/I124,0)</f>
        <v>0.28580089964316835</v>
      </c>
    </row>
    <row r="125" spans="2:13" ht="13.15" x14ac:dyDescent="0.25">
      <c r="B125" s="4"/>
      <c r="C125" s="5"/>
      <c r="D125" s="2"/>
      <c r="E125" s="6"/>
      <c r="F125" s="2"/>
      <c r="G125" s="2"/>
      <c r="H125" s="2"/>
      <c r="I125" s="2"/>
      <c r="J125" s="2"/>
      <c r="K125" s="2"/>
      <c r="L125" s="2"/>
      <c r="M125" s="3"/>
    </row>
    <row r="126" spans="2:13" x14ac:dyDescent="0.2">
      <c r="B126" s="52" t="s">
        <v>18</v>
      </c>
      <c r="C126" s="53"/>
      <c r="D126" s="53"/>
      <c r="E126" s="53"/>
      <c r="F126" s="53"/>
      <c r="G126" s="10">
        <f>+G112+G124</f>
        <v>26277121.18</v>
      </c>
      <c r="H126" s="10">
        <f>+H112+H124</f>
        <v>26277121.18</v>
      </c>
      <c r="I126" s="10">
        <f>+I112+I124</f>
        <v>71675346.429999992</v>
      </c>
      <c r="J126" s="10">
        <f>+J112+J124</f>
        <v>22790996.380000003</v>
      </c>
      <c r="K126" s="10">
        <f>+K112+K124</f>
        <v>22790996.380000003</v>
      </c>
      <c r="L126" s="11">
        <f>IFERROR(K126/H126,0)</f>
        <v>0.8673323163477531</v>
      </c>
      <c r="M126" s="12">
        <f>IFERROR(K126/I126,0)</f>
        <v>0.31797539203048403</v>
      </c>
    </row>
    <row r="127" spans="2:13" ht="13.15" x14ac:dyDescent="0.25">
      <c r="B127" s="13"/>
      <c r="C127" s="14"/>
      <c r="D127" s="14"/>
      <c r="E127" s="15"/>
      <c r="F127" s="14"/>
      <c r="G127" s="14"/>
      <c r="H127" s="14"/>
      <c r="I127" s="14"/>
      <c r="J127" s="14"/>
      <c r="K127" s="14"/>
      <c r="L127" s="14"/>
      <c r="M127" s="16"/>
    </row>
    <row r="128" spans="2:13" ht="15" x14ac:dyDescent="0.25">
      <c r="B128" s="17" t="s">
        <v>19</v>
      </c>
      <c r="C128" s="17"/>
      <c r="D128" s="18"/>
      <c r="E128" s="19"/>
      <c r="F128" s="18"/>
      <c r="G128" s="18"/>
      <c r="H1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26:F126"/>
    <mergeCell ref="K3:K5"/>
    <mergeCell ref="L3:M3"/>
    <mergeCell ref="L4:L5"/>
    <mergeCell ref="M4:M5"/>
    <mergeCell ref="B6:D6"/>
    <mergeCell ref="J6:K6"/>
    <mergeCell ref="C7:D7"/>
    <mergeCell ref="B112:F112"/>
    <mergeCell ref="B114:D114"/>
    <mergeCell ref="C115:D115"/>
    <mergeCell ref="B124:F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2023-01-23T18:22:13Z</dcterms:modified>
</cp:coreProperties>
</file>