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</workbook>
</file>

<file path=xl/calcChain.xml><?xml version="1.0" encoding="utf-8"?>
<calcChain xmlns="http://schemas.openxmlformats.org/spreadsheetml/2006/main">
  <c r="G78" i="5" l="1"/>
  <c r="D78" i="5"/>
  <c r="F75" i="5"/>
  <c r="E75" i="5"/>
  <c r="C75" i="5"/>
  <c r="B75" i="5"/>
  <c r="G74" i="5"/>
  <c r="D74" i="5"/>
  <c r="D75" i="5" s="1"/>
  <c r="G73" i="5"/>
  <c r="G75" i="5" s="1"/>
  <c r="D73" i="5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D59" i="5" s="1"/>
  <c r="G60" i="5"/>
  <c r="D60" i="5"/>
  <c r="F59" i="5"/>
  <c r="G59" i="5" s="1"/>
  <c r="E59" i="5"/>
  <c r="C59" i="5"/>
  <c r="B59" i="5"/>
  <c r="G58" i="5"/>
  <c r="D58" i="5"/>
  <c r="G57" i="5"/>
  <c r="D57" i="5"/>
  <c r="G56" i="5"/>
  <c r="D56" i="5"/>
  <c r="G55" i="5"/>
  <c r="D55" i="5"/>
  <c r="F54" i="5"/>
  <c r="G54" i="5" s="1"/>
  <c r="E54" i="5"/>
  <c r="E65" i="5" s="1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D45" i="5" s="1"/>
  <c r="D65" i="5" s="1"/>
  <c r="G46" i="5"/>
  <c r="D46" i="5"/>
  <c r="F45" i="5"/>
  <c r="F65" i="5" s="1"/>
  <c r="E45" i="5"/>
  <c r="C45" i="5"/>
  <c r="C65" i="5" s="1"/>
  <c r="B45" i="5"/>
  <c r="B65" i="5" s="1"/>
  <c r="G39" i="5"/>
  <c r="D39" i="5"/>
  <c r="G38" i="5"/>
  <c r="D38" i="5"/>
  <c r="D37" i="5" s="1"/>
  <c r="G37" i="5"/>
  <c r="F37" i="5"/>
  <c r="E37" i="5"/>
  <c r="C37" i="5"/>
  <c r="B37" i="5"/>
  <c r="G36" i="5"/>
  <c r="D36" i="5"/>
  <c r="G35" i="5"/>
  <c r="F35" i="5"/>
  <c r="E35" i="5"/>
  <c r="C35" i="5"/>
  <c r="D35" i="5" s="1"/>
  <c r="B35" i="5"/>
  <c r="G34" i="5"/>
  <c r="D34" i="5"/>
  <c r="G33" i="5"/>
  <c r="D33" i="5"/>
  <c r="G32" i="5"/>
  <c r="D32" i="5"/>
  <c r="G31" i="5"/>
  <c r="D31" i="5"/>
  <c r="G30" i="5"/>
  <c r="D30" i="5"/>
  <c r="D28" i="5" s="1"/>
  <c r="G29" i="5"/>
  <c r="D29" i="5"/>
  <c r="F28" i="5"/>
  <c r="G28" i="5" s="1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D16" i="5" s="1"/>
  <c r="G17" i="5"/>
  <c r="D17" i="5"/>
  <c r="F16" i="5"/>
  <c r="F41" i="5" s="1"/>
  <c r="E16" i="5"/>
  <c r="E41" i="5" s="1"/>
  <c r="E70" i="5" s="1"/>
  <c r="C16" i="5"/>
  <c r="C41" i="5" s="1"/>
  <c r="C70" i="5" s="1"/>
  <c r="B16" i="5"/>
  <c r="B41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D41" i="5" s="1"/>
  <c r="D70" i="5" s="1"/>
  <c r="B70" i="5" l="1"/>
  <c r="G65" i="5"/>
  <c r="G42" i="5"/>
  <c r="F70" i="5"/>
  <c r="G16" i="5"/>
  <c r="G41" i="5" s="1"/>
  <c r="G70" i="5" s="1"/>
  <c r="G45" i="5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<sst xmlns="http://schemas.openxmlformats.org/spreadsheetml/2006/main" count="837" uniqueCount="640">
  <si>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</si>
  <si>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</si>
  <si>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</si>
  <si>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</si>
  <si>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</si>
  <si>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</si>
  <si>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</si>
  <si>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</si>
  <si>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</si>
  <si>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</si>
  <si>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</si>
  <si>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</si>
  <si>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</si>
  <si>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</si>
  <si>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</si>
  <si>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</si>
  <si>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</si>
  <si>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</si>
  <si>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</si>
  <si>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</si>
  <si>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</si>
  <si>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</si>
  <si>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</si>
  <si>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</si>
  <si>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</si>
  <si>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</si>
  <si>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</si>
  <si>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</si>
  <si>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</si>
  <si>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</si>
  <si>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</si>
  <si>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</si>
  <si>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</si>
  <si>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</si>
  <si>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</si>
  <si>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</si>
  <si>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</si>
  <si>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</si>
  <si>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</si>
  <si>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</si>
  <si>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</si>
  <si>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</si>
  <si>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</si>
  <si>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</si>
  <si>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</si>
  <si>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</si>
  <si>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</si>
  <si>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</si>
  <si>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</si>
  <si>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</si>
  <si>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</si>
  <si>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</si>
  <si>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</si>
  <si>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</si>
  <si>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</si>
  <si>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</si>
  <si>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</si>
  <si>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</si>
  <si>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</si>
  <si>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</si>
  <si>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</si>
  <si>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</si>
  <si>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</si>
  <si>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</si>
  <si>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</si>
  <si>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</si>
  <si>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</si>
  <si>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</si>
  <si>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</si>
  <si>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</si>
  <si>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</si>
  <si>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</si>
  <si>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</si>
  <si>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</si>
  <si>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</si>
  <si>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</si>
  <si>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</si>
  <si>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</si>
  <si>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</si>
  <si>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</si>
  <si>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</si>
  <si>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</si>
  <si>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</si>
  <si>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</si>
  <si>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</si>
  <si>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</si>
  <si>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</si>
  <si>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</si>
  <si>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</si>
  <si>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</si>
  <si>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</si>
  <si>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</si>
  <si>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</si>
  <si>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</si>
  <si>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</si>
  <si>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</si>
  <si>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</si>
  <si>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</si>
  <si>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</si>
  <si>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</si>
  <si>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</si>
  <si>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</si>
  <si>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</si>
  <si>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</si>
  <si>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</si>
  <si>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</si>
  <si>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</si>
  <si>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</si>
  <si>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</si>
  <si>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</si>
  <si>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</si>
  <si>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</si>
  <si>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</si>
  <si>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</si>
  <si>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</si>
  <si>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</si>
  <si>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</si>
  <si>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</si>
  <si>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</si>
  <si>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</si>
  <si>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</si>
  <si>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</si>
  <si>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Apaseo el Grande, Guanajuato</t>
  </si>
  <si>
    <t>al 31 de Diciembre de 2021 y al 30 de Septiembre de 2022</t>
  </si>
  <si>
    <t>Formato 2 Informe Analítico de la Deuda Pública y Otros Pasivos - LDF</t>
  </si>
  <si>
    <t>Informe Analítico de la Deuda Pública y Otros Pasivos - LDF</t>
  </si>
  <si>
    <t>Al 31 de Diciembre de 2021 y al 30 de Septiembre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</si>
  <si>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</si>
  <si>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</si>
  <si>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</si>
  <si>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</si>
  <si>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</si>
  <si>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</si>
  <si>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</si>
  <si>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</si>
  <si>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</si>
  <si>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</si>
  <si>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</si>
  <si>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</si>
  <si>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</si>
  <si>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</si>
  <si>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</si>
  <si>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</si>
  <si>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</si>
  <si>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NADA QUE MANIFESTAR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</si>
  <si>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</si>
  <si>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</si>
  <si>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</si>
  <si>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</si>
  <si>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</si>
  <si>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</si>
  <si>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</si>
  <si>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</si>
  <si>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</si>
  <si>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</si>
  <si>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</si>
  <si>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</si>
  <si>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</si>
  <si>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</si>
  <si>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</si>
  <si>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</si>
  <si>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</si>
  <si>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</si>
  <si>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</si>
  <si>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</si>
  <si>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</si>
  <si>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NADA QUE MAIFESTAR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</si>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</sst>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&quot;-&quot;??_-;_-@_-"/>
    <numFmt numFmtId="165" formatCode="dd/mm/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/>
  </cellStyleXfs>
  <cellXfs count="239">
    <xf numFmtId="0" fontId="0" fillId="0" borderId="0" xfId="0"/>
    <xf numFmtId="0" fontId="0" fillId="0" borderId="0" xfId="0" applyAlignment="1">
      <alignment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164" fontId="0" fillId="0" borderId="12" xfId="1" applyFont="1" applyFill="1" applyBorder="1" applyAlignment="1" applyProtection="1">
      <alignment horizontal="right" vertical="center"/>
      <protection locked="0"/>
    </xf>
    <xf numFmtId="164" fontId="0" fillId="0" borderId="12" xfId="1" applyFont="1" applyFill="1" applyBorder="1" applyAlignment="1">
      <alignment horizontal="right" vertical="center"/>
    </xf>
    <xf numFmtId="164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3" fillId="0" borderId="12" xfId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left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wrapText="1"/>
    </xf>
    <xf numFmtId="49" fontId="0" fillId="0" borderId="13" xfId="0" applyNumberFormat="1" applyBorder="1" applyAlignment="1">
      <alignment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/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5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2" applyFont="1" applyFill="1" applyBorder="1" applyProtection="1">
      <protection locked="0"/>
    </xf>
    <xf numFmtId="43" fontId="0" fillId="0" borderId="12" xfId="2" applyFont="1" applyFill="1" applyBorder="1" applyProtection="1">
      <protection locked="0"/>
    </xf>
    <xf numFmtId="43" fontId="0" fillId="0" borderId="12" xfId="2" applyFont="1" applyFill="1" applyBorder="1"/>
    <xf numFmtId="43" fontId="10" fillId="2" borderId="14" xfId="2" applyFont="1" applyFill="1" applyBorder="1" applyAlignment="1"/>
    <xf numFmtId="43" fontId="11" fillId="2" borderId="14" xfId="2" applyFont="1" applyFill="1" applyBorder="1" applyAlignment="1"/>
    <xf numFmtId="43" fontId="9" fillId="0" borderId="12" xfId="2" applyFont="1" applyFill="1" applyBorder="1" applyProtection="1">
      <protection locked="0"/>
    </xf>
    <xf numFmtId="43" fontId="1" fillId="0" borderId="12" xfId="2" applyFont="1" applyFill="1" applyBorder="1"/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 applyAlignment="1">
      <alignment vertical="center"/>
    </xf>
    <xf numFmtId="43" fontId="11" fillId="2" borderId="14" xfId="2" applyFont="1" applyFill="1" applyBorder="1" applyAlignment="1">
      <alignment vertical="center"/>
    </xf>
    <xf numFmtId="43" fontId="1" fillId="0" borderId="12" xfId="2" applyFont="1" applyFill="1" applyBorder="1" applyAlignment="1">
      <alignment vertical="center"/>
    </xf>
    <xf numFmtId="43" fontId="11" fillId="2" borderId="14" xfId="2" applyFont="1" applyFill="1" applyBorder="1"/>
    <xf numFmtId="43" fontId="0" fillId="0" borderId="13" xfId="2" applyFont="1" applyFill="1" applyBorder="1"/>
    <xf numFmtId="43" fontId="3" fillId="0" borderId="12" xfId="2" applyFont="1" applyFill="1" applyBorder="1" applyProtection="1">
      <protection locked="0"/>
    </xf>
    <xf numFmtId="43" fontId="3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2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>
      <alignment vertical="center"/>
    </xf>
    <xf numFmtId="43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43" fontId="3" fillId="3" borderId="12" xfId="2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43" fontId="1" fillId="0" borderId="4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 wrapText="1"/>
      <protection locked="0"/>
    </xf>
    <xf numFmtId="43" fontId="0" fillId="0" borderId="6" xfId="2" applyFont="1" applyFill="1" applyBorder="1" applyAlignment="1">
      <alignment vertical="center"/>
    </xf>
    <xf numFmtId="43" fontId="0" fillId="0" borderId="8" xfId="2" applyFont="1" applyFill="1" applyBorder="1"/>
    <xf numFmtId="43" fontId="3" fillId="0" borderId="6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>
      <alignment horizontal="right" vertical="center"/>
    </xf>
    <xf numFmtId="43" fontId="0" fillId="0" borderId="8" xfId="2" applyFont="1" applyBorder="1" applyAlignment="1">
      <alignment horizontal="center"/>
    </xf>
    <xf numFmtId="43" fontId="3" fillId="0" borderId="6" xfId="2" applyFont="1" applyFill="1" applyBorder="1" applyAlignment="1" applyProtection="1">
      <alignment horizontal="right" vertic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1</xdr:row>
      <xdr:rowOff>28575</xdr:rowOff>
    </xdr:from>
    <xdr:to>
      <xdr:col>0</xdr:col>
      <xdr:colOff>1378471</xdr:colOff>
      <xdr:row>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504825"/>
          <a:ext cx="1368947" cy="733425"/>
        </a:xfrm>
        <a:prstGeom prst="rect">
          <a:avLst/>
        </a:prstGeom>
      </xdr:spPr>
    </xdr:pic>
    <xdr:clientData/>
  </xdr:twoCellAnchor>
  <xdr:twoCellAnchor>
    <xdr:from>
      <xdr:col>0</xdr:col>
      <xdr:colOff>2314575</xdr:colOff>
      <xdr:row>84</xdr:row>
      <xdr:rowOff>85725</xdr:rowOff>
    </xdr:from>
    <xdr:to>
      <xdr:col>3</xdr:col>
      <xdr:colOff>3971925</xdr:colOff>
      <xdr:row>96</xdr:row>
      <xdr:rowOff>19051</xdr:rowOff>
    </xdr:to>
    <xdr:grpSp>
      <xdr:nvGrpSpPr>
        <xdr:cNvPr id="4" name="3 Grupo"/>
        <xdr:cNvGrpSpPr/>
      </xdr:nvGrpSpPr>
      <xdr:grpSpPr>
        <a:xfrm>
          <a:off x="2314575" y="18830925"/>
          <a:ext cx="8362950" cy="2219326"/>
          <a:chOff x="28575" y="8096249"/>
          <a:chExt cx="8896350" cy="1695451"/>
        </a:xfrm>
      </xdr:grpSpPr>
      <xdr:sp macro="" textlink="">
        <xdr:nvSpPr>
          <xdr:cNvPr id="5" name="4 CuadroTexto"/>
          <xdr:cNvSpPr txBox="1"/>
        </xdr:nvSpPr>
        <xdr:spPr>
          <a:xfrm>
            <a:off x="28575" y="8096249"/>
            <a:ext cx="2401407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305549" y="813435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7</xdr:col>
      <xdr:colOff>0</xdr:colOff>
      <xdr:row>58</xdr:row>
      <xdr:rowOff>123826</xdr:rowOff>
    </xdr:to>
    <xdr:grpSp>
      <xdr:nvGrpSpPr>
        <xdr:cNvPr id="5" name="4 Grupo"/>
        <xdr:cNvGrpSpPr/>
      </xdr:nvGrpSpPr>
      <xdr:grpSpPr>
        <a:xfrm>
          <a:off x="0" y="10868025"/>
          <a:ext cx="8362950" cy="2219326"/>
          <a:chOff x="28575" y="8096249"/>
          <a:chExt cx="8896350" cy="1695451"/>
        </a:xfrm>
      </xdr:grpSpPr>
      <xdr:sp macro="" textlink="">
        <xdr:nvSpPr>
          <xdr:cNvPr id="6" name="5 CuadroTexto"/>
          <xdr:cNvSpPr txBox="1"/>
        </xdr:nvSpPr>
        <xdr:spPr>
          <a:xfrm>
            <a:off x="28575" y="8096249"/>
            <a:ext cx="2401407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305549" y="813435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1368947</xdr:colOff>
      <xdr:row>4</xdr:row>
      <xdr:rowOff>161925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3375"/>
          <a:ext cx="1368947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</xdr:colOff>
      <xdr:row>78</xdr:row>
      <xdr:rowOff>137584</xdr:rowOff>
    </xdr:from>
    <xdr:to>
      <xdr:col>5</xdr:col>
      <xdr:colOff>759883</xdr:colOff>
      <xdr:row>90</xdr:row>
      <xdr:rowOff>70910</xdr:rowOff>
    </xdr:to>
    <xdr:grpSp>
      <xdr:nvGrpSpPr>
        <xdr:cNvPr id="6" name="5 Grupo"/>
        <xdr:cNvGrpSpPr/>
      </xdr:nvGrpSpPr>
      <xdr:grpSpPr>
        <a:xfrm>
          <a:off x="5697008" y="16025284"/>
          <a:ext cx="6330950" cy="2219326"/>
          <a:chOff x="28575" y="8096249"/>
          <a:chExt cx="8896350" cy="1695451"/>
        </a:xfrm>
      </xdr:grpSpPr>
      <xdr:sp macro="" textlink="">
        <xdr:nvSpPr>
          <xdr:cNvPr id="7" name="6 CuadroTexto"/>
          <xdr:cNvSpPr txBox="1"/>
        </xdr:nvSpPr>
        <xdr:spPr>
          <a:xfrm>
            <a:off x="28575" y="8096249"/>
            <a:ext cx="2401407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6305549" y="813435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0</xdr:col>
      <xdr:colOff>10584</xdr:colOff>
      <xdr:row>1</xdr:row>
      <xdr:rowOff>10583</xdr:rowOff>
    </xdr:from>
    <xdr:to>
      <xdr:col>0</xdr:col>
      <xdr:colOff>760406</xdr:colOff>
      <xdr:row>4</xdr:row>
      <xdr:rowOff>172508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4" y="277283"/>
          <a:ext cx="1368947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zoomScaleNormal="100" workbookViewId="0">
      <selection activeCell="G26" sqref="G26"/>
    </sheetView>
  </sheetViews>
  <sheetFormatPr baseColWidth="10" defaultColWidth="14.7109375" defaultRowHeight="15"/>
  <cols>
    <col min="1" max="1" width="62.7109375" style="35" customWidth="1"/>
    <col min="2" max="2" width="19.5703125" customWidth="1"/>
    <col min="3" max="3" width="18.28515625" customWidth="1"/>
    <col min="4" max="4" width="62.5703125" style="35" customWidth="1"/>
    <col min="5" max="5" width="20" customWidth="1"/>
    <col min="6" max="6" width="20.7109375" customWidth="1"/>
  </cols>
  <sheetData>
    <row r="1" spans="1:6" s="1" customFormat="1" ht="21">
      <c r="A1" s="13" t="s">
        <v>0</v>
      </c>
      <c r="B1" s="13"/>
      <c r="C1" s="13"/>
      <c r="D1" s="13"/>
      <c r="E1" s="13"/>
      <c r="F1" s="13"/>
    </row>
    <row r="2" spans="1:6">
      <c r="A2" s="14" t="s">
        <v>122</v>
      </c>
      <c r="B2" s="15"/>
      <c r="C2" s="15"/>
      <c r="D2" s="15"/>
      <c r="E2" s="15"/>
      <c r="F2" s="16"/>
    </row>
    <row r="3" spans="1:6">
      <c r="A3" s="17" t="s">
        <v>1</v>
      </c>
      <c r="B3" s="18"/>
      <c r="C3" s="18"/>
      <c r="D3" s="18"/>
      <c r="E3" s="18"/>
      <c r="F3" s="19"/>
    </row>
    <row r="4" spans="1:6">
      <c r="A4" s="20" t="s">
        <v>123</v>
      </c>
      <c r="B4" s="21"/>
      <c r="C4" s="21"/>
      <c r="D4" s="21"/>
      <c r="E4" s="21"/>
      <c r="F4" s="22"/>
    </row>
    <row r="5" spans="1:6">
      <c r="A5" s="23" t="s">
        <v>2</v>
      </c>
      <c r="B5" s="24"/>
      <c r="C5" s="24"/>
      <c r="D5" s="24"/>
      <c r="E5" s="24"/>
      <c r="F5" s="25"/>
    </row>
    <row r="6" spans="1:6" s="4" customFormat="1">
      <c r="A6" s="27" t="s">
        <v>3</v>
      </c>
      <c r="B6" s="2">
        <v>2022</v>
      </c>
      <c r="C6" s="3">
        <v>2021</v>
      </c>
      <c r="D6" s="36" t="s">
        <v>4</v>
      </c>
      <c r="E6" s="2">
        <v>2022</v>
      </c>
      <c r="F6" s="3">
        <v>2021</v>
      </c>
    </row>
    <row r="7" spans="1:6">
      <c r="A7" s="28" t="s">
        <v>5</v>
      </c>
      <c r="B7" s="5"/>
      <c r="C7" s="5"/>
      <c r="D7" s="37" t="s">
        <v>6</v>
      </c>
      <c r="E7" s="5"/>
      <c r="F7" s="5"/>
    </row>
    <row r="8" spans="1:6">
      <c r="A8" s="29" t="s">
        <v>7</v>
      </c>
      <c r="B8" s="6"/>
      <c r="C8" s="6"/>
      <c r="D8" s="38" t="s">
        <v>8</v>
      </c>
      <c r="E8" s="6"/>
      <c r="F8" s="6"/>
    </row>
    <row r="9" spans="1:6">
      <c r="A9" s="30" t="s">
        <v>9</v>
      </c>
      <c r="B9" s="10">
        <f>SUM(B10:B16)</f>
        <v>134200977.75999999</v>
      </c>
      <c r="C9" s="10">
        <f>SUM(C10:C16)</f>
        <v>36039117.810000002</v>
      </c>
      <c r="D9" s="39" t="s">
        <v>10</v>
      </c>
      <c r="E9" s="10">
        <f>SUM(E10:E18)</f>
        <v>8632058.6400000006</v>
      </c>
      <c r="F9" s="10">
        <f>SUM(F10:F18)</f>
        <v>9024273.5199999996</v>
      </c>
    </row>
    <row r="10" spans="1:6">
      <c r="A10" s="31" t="s">
        <v>11</v>
      </c>
      <c r="B10" s="10"/>
      <c r="C10" s="10"/>
      <c r="D10" s="39" t="s">
        <v>12</v>
      </c>
      <c r="E10" s="10"/>
      <c r="F10" s="10"/>
    </row>
    <row r="11" spans="1:6">
      <c r="A11" s="31" t="s">
        <v>13</v>
      </c>
      <c r="B11" s="26">
        <v>7465714.0999999996</v>
      </c>
      <c r="C11" s="26">
        <v>15812571.119999999</v>
      </c>
      <c r="D11" s="39" t="s">
        <v>14</v>
      </c>
      <c r="E11" s="26">
        <v>2005737.49</v>
      </c>
      <c r="F11" s="26">
        <v>272974.81</v>
      </c>
    </row>
    <row r="12" spans="1:6">
      <c r="A12" s="31" t="s">
        <v>15</v>
      </c>
      <c r="B12" s="10"/>
      <c r="C12" s="10"/>
      <c r="D12" s="39" t="s">
        <v>16</v>
      </c>
      <c r="E12" s="26">
        <v>793570.51</v>
      </c>
      <c r="F12" s="26">
        <v>2633935.71</v>
      </c>
    </row>
    <row r="13" spans="1:6">
      <c r="A13" s="31" t="s">
        <v>17</v>
      </c>
      <c r="B13" s="26">
        <v>90271482.439999998</v>
      </c>
      <c r="C13" s="26">
        <v>13299653.09</v>
      </c>
      <c r="D13" s="39" t="s">
        <v>18</v>
      </c>
      <c r="E13" s="10"/>
      <c r="F13" s="10"/>
    </row>
    <row r="14" spans="1:6">
      <c r="A14" s="31" t="s">
        <v>19</v>
      </c>
      <c r="B14" s="26">
        <v>36463781.219999999</v>
      </c>
      <c r="C14" s="26">
        <v>6926893.5999999996</v>
      </c>
      <c r="D14" s="39" t="s">
        <v>20</v>
      </c>
      <c r="E14" s="26">
        <v>0</v>
      </c>
      <c r="F14" s="26">
        <v>136450.46</v>
      </c>
    </row>
    <row r="15" spans="1:6" ht="30">
      <c r="A15" s="31" t="s">
        <v>21</v>
      </c>
      <c r="B15" s="10"/>
      <c r="C15" s="10"/>
      <c r="D15" s="39" t="s">
        <v>22</v>
      </c>
      <c r="E15" s="10"/>
      <c r="F15" s="10"/>
    </row>
    <row r="16" spans="1:6">
      <c r="A16" s="31" t="s">
        <v>23</v>
      </c>
      <c r="B16" s="10"/>
      <c r="C16" s="10"/>
      <c r="D16" s="39" t="s">
        <v>24</v>
      </c>
      <c r="E16" s="26">
        <v>3380175.63</v>
      </c>
      <c r="F16" s="26">
        <v>3677076.3</v>
      </c>
    </row>
    <row r="17" spans="1:6" ht="30">
      <c r="A17" s="30" t="s">
        <v>25</v>
      </c>
      <c r="B17" s="10">
        <f>SUM(B18:B24)</f>
        <v>1075206.19</v>
      </c>
      <c r="C17" s="10">
        <f>SUM(C18:C24)</f>
        <v>442012.69</v>
      </c>
      <c r="D17" s="39" t="s">
        <v>26</v>
      </c>
      <c r="E17" s="10"/>
      <c r="F17" s="10"/>
    </row>
    <row r="18" spans="1:6">
      <c r="A18" s="30" t="s">
        <v>27</v>
      </c>
      <c r="B18" s="10"/>
      <c r="C18" s="10"/>
      <c r="D18" s="39" t="s">
        <v>28</v>
      </c>
      <c r="E18" s="26">
        <v>2452575.0099999998</v>
      </c>
      <c r="F18" s="26">
        <v>2303836.2400000002</v>
      </c>
    </row>
    <row r="19" spans="1:6">
      <c r="A19" s="30" t="s">
        <v>29</v>
      </c>
      <c r="B19" s="26">
        <v>309650.89</v>
      </c>
      <c r="C19" s="26">
        <v>169370.9</v>
      </c>
      <c r="D19" s="39" t="s">
        <v>30</v>
      </c>
      <c r="E19" s="10">
        <f>SUM(E20:E22)</f>
        <v>0</v>
      </c>
      <c r="F19" s="10">
        <f>SUM(F20:F22)</f>
        <v>0</v>
      </c>
    </row>
    <row r="20" spans="1:6">
      <c r="A20" s="30" t="s">
        <v>31</v>
      </c>
      <c r="B20" s="26">
        <v>3454</v>
      </c>
      <c r="C20" s="26">
        <v>3454</v>
      </c>
      <c r="D20" s="39" t="s">
        <v>32</v>
      </c>
      <c r="E20" s="26">
        <v>0</v>
      </c>
      <c r="F20" s="26">
        <v>0</v>
      </c>
    </row>
    <row r="21" spans="1:6" ht="30">
      <c r="A21" s="30" t="s">
        <v>33</v>
      </c>
      <c r="B21" s="26">
        <v>0</v>
      </c>
      <c r="C21" s="26">
        <v>0</v>
      </c>
      <c r="D21" s="39" t="s">
        <v>34</v>
      </c>
      <c r="E21" s="26">
        <v>0</v>
      </c>
      <c r="F21" s="26">
        <v>0</v>
      </c>
    </row>
    <row r="22" spans="1:6">
      <c r="A22" s="30" t="s">
        <v>35</v>
      </c>
      <c r="B22" s="26">
        <v>226000</v>
      </c>
      <c r="C22" s="26">
        <v>40000</v>
      </c>
      <c r="D22" s="39" t="s">
        <v>36</v>
      </c>
      <c r="E22" s="26">
        <v>0</v>
      </c>
      <c r="F22" s="26">
        <v>0</v>
      </c>
    </row>
    <row r="23" spans="1:6">
      <c r="A23" s="30" t="s">
        <v>37</v>
      </c>
      <c r="B23" s="10"/>
      <c r="C23" s="10"/>
      <c r="D23" s="39" t="s">
        <v>38</v>
      </c>
      <c r="E23" s="10">
        <f>E24+E25</f>
        <v>0</v>
      </c>
      <c r="F23" s="10">
        <f>F24+F25</f>
        <v>0</v>
      </c>
    </row>
    <row r="24" spans="1:6">
      <c r="A24" s="30" t="s">
        <v>39</v>
      </c>
      <c r="B24" s="26">
        <v>536101.30000000005</v>
      </c>
      <c r="C24" s="26">
        <v>229187.79</v>
      </c>
      <c r="D24" s="39" t="s">
        <v>40</v>
      </c>
      <c r="E24" s="26">
        <v>0</v>
      </c>
      <c r="F24" s="26">
        <v>0</v>
      </c>
    </row>
    <row r="25" spans="1:6">
      <c r="A25" s="30" t="s">
        <v>41</v>
      </c>
      <c r="B25" s="10">
        <f>SUM(B26:B30)</f>
        <v>2904401.2</v>
      </c>
      <c r="C25" s="10">
        <f>SUM(C26:C30)</f>
        <v>2803689.44</v>
      </c>
      <c r="D25" s="39" t="s">
        <v>42</v>
      </c>
      <c r="E25" s="26">
        <v>0</v>
      </c>
      <c r="F25" s="26">
        <v>0</v>
      </c>
    </row>
    <row r="26" spans="1:6" ht="30">
      <c r="A26" s="30" t="s">
        <v>43</v>
      </c>
      <c r="B26" s="26">
        <v>58000</v>
      </c>
      <c r="C26" s="26">
        <v>58000</v>
      </c>
      <c r="D26" s="39" t="s">
        <v>44</v>
      </c>
      <c r="E26" s="26">
        <v>0</v>
      </c>
      <c r="F26" s="26">
        <v>0</v>
      </c>
    </row>
    <row r="27" spans="1:6" ht="30">
      <c r="A27" s="30" t="s">
        <v>45</v>
      </c>
      <c r="B27" s="26">
        <v>30000</v>
      </c>
      <c r="C27" s="26">
        <v>30000</v>
      </c>
      <c r="D27" s="39" t="s">
        <v>46</v>
      </c>
      <c r="E27" s="10">
        <f>SUM(E28:E30)</f>
        <v>0</v>
      </c>
      <c r="F27" s="10">
        <f>SUM(F28:F30)</f>
        <v>0</v>
      </c>
    </row>
    <row r="28" spans="1:6" ht="30">
      <c r="A28" s="30" t="s">
        <v>47</v>
      </c>
      <c r="B28" s="10"/>
      <c r="C28" s="10"/>
      <c r="D28" s="39" t="s">
        <v>48</v>
      </c>
      <c r="E28" s="26">
        <v>0</v>
      </c>
      <c r="F28" s="26">
        <v>0</v>
      </c>
    </row>
    <row r="29" spans="1:6">
      <c r="A29" s="30" t="s">
        <v>49</v>
      </c>
      <c r="B29" s="26">
        <v>2816401.2</v>
      </c>
      <c r="C29" s="26">
        <v>2715689.44</v>
      </c>
      <c r="D29" s="39" t="s">
        <v>50</v>
      </c>
      <c r="E29" s="26">
        <v>0</v>
      </c>
      <c r="F29" s="26">
        <v>0</v>
      </c>
    </row>
    <row r="30" spans="1:6">
      <c r="A30" s="30" t="s">
        <v>51</v>
      </c>
      <c r="B30" s="10"/>
      <c r="C30" s="10"/>
      <c r="D30" s="39" t="s">
        <v>52</v>
      </c>
      <c r="E30" s="26">
        <v>0</v>
      </c>
      <c r="F30" s="26">
        <v>0</v>
      </c>
    </row>
    <row r="31" spans="1:6" ht="30">
      <c r="A31" s="30" t="s">
        <v>53</v>
      </c>
      <c r="B31" s="10">
        <f>SUM(B32:B36)</f>
        <v>0</v>
      </c>
      <c r="C31" s="10">
        <f>SUM(C32:C36)</f>
        <v>0</v>
      </c>
      <c r="D31" s="39" t="s">
        <v>54</v>
      </c>
      <c r="E31" s="10">
        <f>SUM(E32:E37)</f>
        <v>0</v>
      </c>
      <c r="F31" s="10">
        <f>SUM(F32:F37)</f>
        <v>0</v>
      </c>
    </row>
    <row r="32" spans="1:6">
      <c r="A32" s="30" t="s">
        <v>55</v>
      </c>
      <c r="B32" s="26">
        <v>0</v>
      </c>
      <c r="C32" s="26">
        <v>0</v>
      </c>
      <c r="D32" s="39" t="s">
        <v>56</v>
      </c>
      <c r="E32" s="10"/>
      <c r="F32" s="10"/>
    </row>
    <row r="33" spans="1:6">
      <c r="A33" s="30" t="s">
        <v>57</v>
      </c>
      <c r="B33" s="10"/>
      <c r="C33" s="10"/>
      <c r="D33" s="39" t="s">
        <v>58</v>
      </c>
      <c r="E33" s="10"/>
      <c r="F33" s="10"/>
    </row>
    <row r="34" spans="1:6">
      <c r="A34" s="30" t="s">
        <v>59</v>
      </c>
      <c r="B34" s="10"/>
      <c r="C34" s="10"/>
      <c r="D34" s="39" t="s">
        <v>60</v>
      </c>
      <c r="E34" s="10"/>
      <c r="F34" s="10"/>
    </row>
    <row r="35" spans="1:6" ht="30">
      <c r="A35" s="30" t="s">
        <v>61</v>
      </c>
      <c r="B35" s="10"/>
      <c r="C35" s="10"/>
      <c r="D35" s="39" t="s">
        <v>62</v>
      </c>
      <c r="E35" s="10"/>
      <c r="F35" s="10"/>
    </row>
    <row r="36" spans="1:6" ht="30">
      <c r="A36" s="30" t="s">
        <v>63</v>
      </c>
      <c r="B36" s="10"/>
      <c r="C36" s="10"/>
      <c r="D36" s="39" t="s">
        <v>64</v>
      </c>
      <c r="E36" s="10"/>
      <c r="F36" s="10"/>
    </row>
    <row r="37" spans="1:6">
      <c r="A37" s="30" t="s">
        <v>65</v>
      </c>
      <c r="B37" s="26">
        <v>0</v>
      </c>
      <c r="C37" s="26">
        <v>0</v>
      </c>
      <c r="D37" s="39" t="s">
        <v>66</v>
      </c>
      <c r="E37" s="10"/>
      <c r="F37" s="10"/>
    </row>
    <row r="38" spans="1:6" ht="30">
      <c r="A38" s="30" t="s">
        <v>67</v>
      </c>
      <c r="B38" s="10">
        <f>SUM(B39:B40)</f>
        <v>0</v>
      </c>
      <c r="C38" s="10">
        <f>SUM(C39:C40)</f>
        <v>0</v>
      </c>
      <c r="D38" s="39" t="s">
        <v>68</v>
      </c>
      <c r="E38" s="10">
        <f>SUM(E39:E41)</f>
        <v>0</v>
      </c>
      <c r="F38" s="10">
        <f>SUM(F39:F41)</f>
        <v>0</v>
      </c>
    </row>
    <row r="39" spans="1:6" ht="30">
      <c r="A39" s="30" t="s">
        <v>69</v>
      </c>
      <c r="B39" s="26">
        <v>0</v>
      </c>
      <c r="C39" s="26">
        <v>0</v>
      </c>
      <c r="D39" s="39" t="s">
        <v>70</v>
      </c>
      <c r="E39" s="26">
        <v>0</v>
      </c>
      <c r="F39" s="26">
        <v>0</v>
      </c>
    </row>
    <row r="40" spans="1:6">
      <c r="A40" s="30" t="s">
        <v>71</v>
      </c>
      <c r="B40" s="26">
        <v>0</v>
      </c>
      <c r="C40" s="26">
        <v>0</v>
      </c>
      <c r="D40" s="39" t="s">
        <v>72</v>
      </c>
      <c r="E40" s="26">
        <v>0</v>
      </c>
      <c r="F40" s="26">
        <v>0</v>
      </c>
    </row>
    <row r="41" spans="1:6">
      <c r="A41" s="30" t="s">
        <v>73</v>
      </c>
      <c r="B41" s="10">
        <f>SUM(B42:B45)</f>
        <v>0</v>
      </c>
      <c r="C41" s="10">
        <f>SUM(C42:C45)</f>
        <v>0</v>
      </c>
      <c r="D41" s="39" t="s">
        <v>74</v>
      </c>
      <c r="E41" s="26">
        <v>0</v>
      </c>
      <c r="F41" s="26">
        <v>0</v>
      </c>
    </row>
    <row r="42" spans="1:6">
      <c r="A42" s="30" t="s">
        <v>75</v>
      </c>
      <c r="B42" s="10"/>
      <c r="C42" s="10"/>
      <c r="D42" s="39" t="s">
        <v>76</v>
      </c>
      <c r="E42" s="10">
        <f>SUM(E43:E45)</f>
        <v>0</v>
      </c>
      <c r="F42" s="10">
        <f>SUM(F43:F45)</f>
        <v>0</v>
      </c>
    </row>
    <row r="43" spans="1:6">
      <c r="A43" s="30" t="s">
        <v>77</v>
      </c>
      <c r="B43" s="10"/>
      <c r="C43" s="10"/>
      <c r="D43" s="39" t="s">
        <v>78</v>
      </c>
      <c r="E43" s="26">
        <v>0</v>
      </c>
      <c r="F43" s="26">
        <v>0</v>
      </c>
    </row>
    <row r="44" spans="1:6" ht="30">
      <c r="A44" s="30" t="s">
        <v>79</v>
      </c>
      <c r="B44" s="10"/>
      <c r="C44" s="10"/>
      <c r="D44" s="39" t="s">
        <v>80</v>
      </c>
      <c r="E44" s="26">
        <v>0</v>
      </c>
      <c r="F44" s="26">
        <v>0</v>
      </c>
    </row>
    <row r="45" spans="1:6">
      <c r="A45" s="30" t="s">
        <v>81</v>
      </c>
      <c r="B45" s="10"/>
      <c r="C45" s="10"/>
      <c r="D45" s="39" t="s">
        <v>82</v>
      </c>
      <c r="E45" s="26">
        <v>0</v>
      </c>
      <c r="F45" s="26">
        <v>0</v>
      </c>
    </row>
    <row r="46" spans="1:6">
      <c r="A46" s="32"/>
      <c r="B46" s="11"/>
      <c r="C46" s="11"/>
      <c r="D46" s="40"/>
      <c r="E46" s="11"/>
      <c r="F46" s="11"/>
    </row>
    <row r="47" spans="1:6">
      <c r="A47" s="29" t="s">
        <v>83</v>
      </c>
      <c r="B47" s="12">
        <f>B9+B17+B25+B31+B37+B38+B41</f>
        <v>138180585.14999998</v>
      </c>
      <c r="C47" s="12">
        <f>C9+C17+C25+C31+C37+C38+C41</f>
        <v>39284819.939999998</v>
      </c>
      <c r="D47" s="41" t="s">
        <v>84</v>
      </c>
      <c r="E47" s="12">
        <f>E9+E19+E23+E26+E27+E31+E38+E42</f>
        <v>8632058.6400000006</v>
      </c>
      <c r="F47" s="12">
        <f>F9+F19+F23+F26+F27+F31+F38+F42</f>
        <v>9024273.5199999996</v>
      </c>
    </row>
    <row r="48" spans="1:6">
      <c r="A48" s="32"/>
      <c r="B48" s="11"/>
      <c r="C48" s="11"/>
      <c r="D48" s="40"/>
      <c r="E48" s="11"/>
      <c r="F48" s="11"/>
    </row>
    <row r="49" spans="1:6">
      <c r="A49" s="29" t="s">
        <v>85</v>
      </c>
      <c r="B49" s="11"/>
      <c r="C49" s="11"/>
      <c r="D49" s="41" t="s">
        <v>86</v>
      </c>
      <c r="E49" s="11"/>
      <c r="F49" s="11"/>
    </row>
    <row r="50" spans="1:6">
      <c r="A50" s="30" t="s">
        <v>87</v>
      </c>
      <c r="B50" s="26">
        <v>0</v>
      </c>
      <c r="C50" s="26">
        <v>0</v>
      </c>
      <c r="D50" s="39" t="s">
        <v>88</v>
      </c>
      <c r="E50" s="26">
        <v>0</v>
      </c>
      <c r="F50" s="26">
        <v>0</v>
      </c>
    </row>
    <row r="51" spans="1:6">
      <c r="A51" s="30" t="s">
        <v>89</v>
      </c>
      <c r="B51" s="26">
        <v>0</v>
      </c>
      <c r="C51" s="26">
        <v>0</v>
      </c>
      <c r="D51" s="39" t="s">
        <v>90</v>
      </c>
      <c r="E51" s="26">
        <v>0</v>
      </c>
      <c r="F51" s="26">
        <v>0</v>
      </c>
    </row>
    <row r="52" spans="1:6">
      <c r="A52" s="30" t="s">
        <v>91</v>
      </c>
      <c r="B52" s="26">
        <v>242779772.75999999</v>
      </c>
      <c r="C52" s="26">
        <v>439527614.33999997</v>
      </c>
      <c r="D52" s="39" t="s">
        <v>92</v>
      </c>
      <c r="E52" s="26">
        <v>0</v>
      </c>
      <c r="F52" s="26">
        <v>0</v>
      </c>
    </row>
    <row r="53" spans="1:6">
      <c r="A53" s="30" t="s">
        <v>93</v>
      </c>
      <c r="B53" s="26">
        <v>92936393.530000001</v>
      </c>
      <c r="C53" s="26">
        <v>90388525.420000002</v>
      </c>
      <c r="D53" s="39" t="s">
        <v>94</v>
      </c>
      <c r="E53" s="26">
        <v>0</v>
      </c>
      <c r="F53" s="26">
        <v>0</v>
      </c>
    </row>
    <row r="54" spans="1:6" ht="30">
      <c r="A54" s="30" t="s">
        <v>95</v>
      </c>
      <c r="B54" s="26">
        <v>366715.52</v>
      </c>
      <c r="C54" s="26">
        <v>366715.52</v>
      </c>
      <c r="D54" s="39" t="s">
        <v>96</v>
      </c>
      <c r="E54" s="26">
        <v>0</v>
      </c>
      <c r="F54" s="26">
        <v>0</v>
      </c>
    </row>
    <row r="55" spans="1:6">
      <c r="A55" s="30" t="s">
        <v>97</v>
      </c>
      <c r="B55" s="26">
        <v>-34495382.530000001</v>
      </c>
      <c r="C55" s="26">
        <v>-34505771.299999997</v>
      </c>
      <c r="D55" s="42" t="s">
        <v>98</v>
      </c>
      <c r="E55" s="26">
        <v>0</v>
      </c>
      <c r="F55" s="26">
        <v>0</v>
      </c>
    </row>
    <row r="56" spans="1:6">
      <c r="A56" s="30" t="s">
        <v>99</v>
      </c>
      <c r="B56" s="26">
        <v>15452065.58</v>
      </c>
      <c r="C56" s="26">
        <v>15248021.58</v>
      </c>
      <c r="D56" s="40"/>
      <c r="E56" s="11"/>
      <c r="F56" s="11"/>
    </row>
    <row r="57" spans="1:6">
      <c r="A57" s="30" t="s">
        <v>100</v>
      </c>
      <c r="B57" s="26">
        <v>0</v>
      </c>
      <c r="C57" s="26">
        <v>0</v>
      </c>
      <c r="D57" s="41" t="s">
        <v>101</v>
      </c>
      <c r="E57" s="12">
        <f>SUM(E50:E55)</f>
        <v>0</v>
      </c>
      <c r="F57" s="12">
        <f>SUM(F50:F55)</f>
        <v>0</v>
      </c>
    </row>
    <row r="58" spans="1:6">
      <c r="A58" s="30" t="s">
        <v>102</v>
      </c>
      <c r="B58" s="26">
        <v>0</v>
      </c>
      <c r="C58" s="26">
        <v>0</v>
      </c>
      <c r="D58" s="40"/>
      <c r="E58" s="11"/>
      <c r="F58" s="11"/>
    </row>
    <row r="59" spans="1:6">
      <c r="A59" s="32"/>
      <c r="B59" s="11"/>
      <c r="C59" s="11"/>
      <c r="D59" s="41" t="s">
        <v>103</v>
      </c>
      <c r="E59" s="12">
        <f>E47+E57</f>
        <v>8632058.6400000006</v>
      </c>
      <c r="F59" s="12">
        <f>F47+F57</f>
        <v>9024273.5199999996</v>
      </c>
    </row>
    <row r="60" spans="1:6">
      <c r="A60" s="29" t="s">
        <v>104</v>
      </c>
      <c r="B60" s="12">
        <f>SUM(B50:B58)</f>
        <v>317039564.85999995</v>
      </c>
      <c r="C60" s="12">
        <f>SUM(C50:C58)</f>
        <v>511025105.55999994</v>
      </c>
      <c r="D60" s="40"/>
      <c r="E60" s="11"/>
      <c r="F60" s="11"/>
    </row>
    <row r="61" spans="1:6">
      <c r="A61" s="32"/>
      <c r="B61" s="11"/>
      <c r="C61" s="11"/>
      <c r="D61" s="43" t="s">
        <v>105</v>
      </c>
      <c r="E61" s="11"/>
      <c r="F61" s="11"/>
    </row>
    <row r="62" spans="1:6">
      <c r="A62" s="29" t="s">
        <v>106</v>
      </c>
      <c r="B62" s="12">
        <f>SUM(B47+B60)</f>
        <v>455220150.00999993</v>
      </c>
      <c r="C62" s="12">
        <f>SUM(C47+C60)</f>
        <v>550309925.5</v>
      </c>
      <c r="D62" s="40"/>
      <c r="E62" s="11"/>
      <c r="F62" s="11"/>
    </row>
    <row r="63" spans="1:6">
      <c r="A63" s="32"/>
      <c r="B63" s="8"/>
      <c r="C63" s="8"/>
      <c r="D63" s="44" t="s">
        <v>107</v>
      </c>
      <c r="E63" s="10">
        <f>SUM(E64:E66)</f>
        <v>49433488.490000002</v>
      </c>
      <c r="F63" s="10">
        <f>SUM(F64:F66)</f>
        <v>49433488.490000002</v>
      </c>
    </row>
    <row r="64" spans="1:6">
      <c r="A64" s="32"/>
      <c r="B64" s="8"/>
      <c r="C64" s="8"/>
      <c r="D64" s="44" t="s">
        <v>108</v>
      </c>
      <c r="E64" s="26">
        <v>49433488.490000002</v>
      </c>
      <c r="F64" s="26">
        <v>49433488.490000002</v>
      </c>
    </row>
    <row r="65" spans="1:6">
      <c r="A65" s="32"/>
      <c r="B65" s="8"/>
      <c r="C65" s="8"/>
      <c r="D65" s="45" t="s">
        <v>109</v>
      </c>
      <c r="E65" s="26">
        <v>0</v>
      </c>
      <c r="F65" s="26">
        <v>0</v>
      </c>
    </row>
    <row r="66" spans="1:6">
      <c r="A66" s="32"/>
      <c r="B66" s="8"/>
      <c r="C66" s="8"/>
      <c r="D66" s="44" t="s">
        <v>110</v>
      </c>
      <c r="E66" s="26">
        <v>0</v>
      </c>
      <c r="F66" s="26">
        <v>0</v>
      </c>
    </row>
    <row r="67" spans="1:6">
      <c r="A67" s="32"/>
      <c r="B67" s="8"/>
      <c r="C67" s="8"/>
      <c r="D67" s="40"/>
      <c r="E67" s="11"/>
      <c r="F67" s="11"/>
    </row>
    <row r="68" spans="1:6">
      <c r="A68" s="32"/>
      <c r="B68" s="8"/>
      <c r="C68" s="8"/>
      <c r="D68" s="44" t="s">
        <v>111</v>
      </c>
      <c r="E68" s="10">
        <f>SUM(E69:E73)</f>
        <v>397154602.88</v>
      </c>
      <c r="F68" s="10">
        <f>SUM(F69:F73)</f>
        <v>491852163.49000001</v>
      </c>
    </row>
    <row r="69" spans="1:6">
      <c r="A69" s="33"/>
      <c r="B69" s="8"/>
      <c r="C69" s="8"/>
      <c r="D69" s="44" t="s">
        <v>112</v>
      </c>
      <c r="E69" s="26">
        <v>104272602.81</v>
      </c>
      <c r="F69" s="26">
        <v>36079639.729999997</v>
      </c>
    </row>
    <row r="70" spans="1:6">
      <c r="A70" s="33"/>
      <c r="B70" s="8"/>
      <c r="C70" s="8"/>
      <c r="D70" s="44" t="s">
        <v>113</v>
      </c>
      <c r="E70" s="26">
        <v>292882000.06999999</v>
      </c>
      <c r="F70" s="26">
        <v>455772523.75999999</v>
      </c>
    </row>
    <row r="71" spans="1:6">
      <c r="A71" s="33"/>
      <c r="B71" s="8"/>
      <c r="C71" s="8"/>
      <c r="D71" s="44" t="s">
        <v>114</v>
      </c>
      <c r="E71" s="26">
        <v>0</v>
      </c>
      <c r="F71" s="26">
        <v>0</v>
      </c>
    </row>
    <row r="72" spans="1:6">
      <c r="A72" s="33"/>
      <c r="B72" s="8"/>
      <c r="C72" s="8"/>
      <c r="D72" s="44" t="s">
        <v>115</v>
      </c>
      <c r="E72" s="26">
        <v>0</v>
      </c>
      <c r="F72" s="26">
        <v>0</v>
      </c>
    </row>
    <row r="73" spans="1:6">
      <c r="A73" s="33"/>
      <c r="B73" s="8"/>
      <c r="C73" s="8"/>
      <c r="D73" s="44" t="s">
        <v>116</v>
      </c>
      <c r="E73" s="26">
        <v>0</v>
      </c>
      <c r="F73" s="26">
        <v>0</v>
      </c>
    </row>
    <row r="74" spans="1:6">
      <c r="A74" s="33"/>
      <c r="B74" s="8"/>
      <c r="C74" s="8"/>
      <c r="D74" s="40"/>
      <c r="E74" s="11"/>
      <c r="F74" s="11"/>
    </row>
    <row r="75" spans="1:6" ht="30">
      <c r="A75" s="33"/>
      <c r="B75" s="8"/>
      <c r="C75" s="8"/>
      <c r="D75" s="44" t="s">
        <v>117</v>
      </c>
      <c r="E75" s="10">
        <f>E76+E77</f>
        <v>0</v>
      </c>
      <c r="F75" s="10">
        <f>F76+F77</f>
        <v>0</v>
      </c>
    </row>
    <row r="76" spans="1:6">
      <c r="A76" s="33"/>
      <c r="B76" s="8"/>
      <c r="C76" s="8"/>
      <c r="D76" s="39" t="s">
        <v>118</v>
      </c>
      <c r="E76" s="26">
        <v>0</v>
      </c>
      <c r="F76" s="26">
        <v>0</v>
      </c>
    </row>
    <row r="77" spans="1:6">
      <c r="A77" s="33"/>
      <c r="B77" s="8"/>
      <c r="C77" s="8"/>
      <c r="D77" s="39" t="s">
        <v>119</v>
      </c>
      <c r="E77" s="26">
        <v>0</v>
      </c>
      <c r="F77" s="26">
        <v>0</v>
      </c>
    </row>
    <row r="78" spans="1:6">
      <c r="A78" s="33"/>
      <c r="B78" s="8"/>
      <c r="C78" s="8"/>
      <c r="D78" s="40"/>
      <c r="E78" s="11"/>
      <c r="F78" s="11"/>
    </row>
    <row r="79" spans="1:6">
      <c r="A79" s="33"/>
      <c r="B79" s="8"/>
      <c r="C79" s="8"/>
      <c r="D79" s="41" t="s">
        <v>120</v>
      </c>
      <c r="E79" s="12">
        <f>E63+E68+E75</f>
        <v>446588091.37</v>
      </c>
      <c r="F79" s="12">
        <f>F63+F68+F75</f>
        <v>541285651.98000002</v>
      </c>
    </row>
    <row r="80" spans="1:6">
      <c r="A80" s="33"/>
      <c r="B80" s="8"/>
      <c r="C80" s="8"/>
      <c r="D80" s="40"/>
      <c r="E80" s="11"/>
      <c r="F80" s="11"/>
    </row>
    <row r="81" spans="1:6">
      <c r="A81" s="33"/>
      <c r="B81" s="8"/>
      <c r="C81" s="8"/>
      <c r="D81" s="41" t="s">
        <v>121</v>
      </c>
      <c r="E81" s="12">
        <f>E59+E79</f>
        <v>455220150.00999999</v>
      </c>
      <c r="F81" s="12">
        <f>F59+F79</f>
        <v>550309925.5</v>
      </c>
    </row>
    <row r="82" spans="1:6">
      <c r="A82" s="34"/>
      <c r="B82" s="9"/>
      <c r="C82" s="9"/>
      <c r="D82" s="46"/>
      <c r="E82" s="7"/>
      <c r="F82" s="7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2" sqref="A2:H2"/>
    </sheetView>
  </sheetViews>
  <sheetFormatPr baseColWidth="10" defaultRowHeight="15"/>
  <cols>
    <col min="1" max="1" width="56.85546875" bestFit="1" customWidth="1"/>
  </cols>
  <sheetData>
    <row r="1" spans="1:9" ht="26.25">
      <c r="A1" s="49" t="s">
        <v>124</v>
      </c>
      <c r="B1" s="49"/>
      <c r="C1" s="49"/>
      <c r="D1" s="49"/>
      <c r="E1" s="49"/>
      <c r="F1" s="49"/>
      <c r="G1" s="49"/>
      <c r="H1" s="49"/>
      <c r="I1" s="65"/>
    </row>
    <row r="2" spans="1:9">
      <c r="A2" s="14" t="s">
        <v>122</v>
      </c>
      <c r="B2" s="15"/>
      <c r="C2" s="15"/>
      <c r="D2" s="15"/>
      <c r="E2" s="15"/>
      <c r="F2" s="15"/>
      <c r="G2" s="15"/>
      <c r="H2" s="16"/>
      <c r="I2" s="52"/>
    </row>
    <row r="3" spans="1:9">
      <c r="A3" s="17" t="s">
        <v>125</v>
      </c>
      <c r="B3" s="18"/>
      <c r="C3" s="18"/>
      <c r="D3" s="18"/>
      <c r="E3" s="18"/>
      <c r="F3" s="18"/>
      <c r="G3" s="18"/>
      <c r="H3" s="19"/>
      <c r="I3" s="52"/>
    </row>
    <row r="4" spans="1:9">
      <c r="A4" s="20" t="s">
        <v>126</v>
      </c>
      <c r="B4" s="21"/>
      <c r="C4" s="21"/>
      <c r="D4" s="21"/>
      <c r="E4" s="21"/>
      <c r="F4" s="21"/>
      <c r="G4" s="21"/>
      <c r="H4" s="22"/>
      <c r="I4" s="52"/>
    </row>
    <row r="5" spans="1:9">
      <c r="A5" s="23" t="s">
        <v>2</v>
      </c>
      <c r="B5" s="24"/>
      <c r="C5" s="24"/>
      <c r="D5" s="24"/>
      <c r="E5" s="24"/>
      <c r="F5" s="24"/>
      <c r="G5" s="24"/>
      <c r="H5" s="25"/>
      <c r="I5" s="52"/>
    </row>
    <row r="6" spans="1:9" ht="105">
      <c r="A6" s="66" t="s">
        <v>127</v>
      </c>
      <c r="B6" s="67" t="s">
        <v>128</v>
      </c>
      <c r="C6" s="66" t="s">
        <v>129</v>
      </c>
      <c r="D6" s="66" t="s">
        <v>130</v>
      </c>
      <c r="E6" s="66" t="s">
        <v>131</v>
      </c>
      <c r="F6" s="66" t="s">
        <v>132</v>
      </c>
      <c r="G6" s="66" t="s">
        <v>133</v>
      </c>
      <c r="H6" s="59" t="s">
        <v>134</v>
      </c>
      <c r="I6" s="53"/>
    </row>
    <row r="7" spans="1:9">
      <c r="A7" s="56"/>
      <c r="B7" s="56"/>
      <c r="C7" s="56"/>
      <c r="D7" s="56"/>
      <c r="E7" s="56"/>
      <c r="F7" s="56"/>
      <c r="G7" s="56"/>
      <c r="H7" s="56"/>
      <c r="I7" s="53"/>
    </row>
    <row r="8" spans="1:9">
      <c r="A8" s="68" t="s">
        <v>135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52"/>
    </row>
    <row r="9" spans="1:9">
      <c r="A9" s="69" t="s">
        <v>136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52"/>
    </row>
    <row r="10" spans="1:9">
      <c r="A10" s="70" t="s">
        <v>137</v>
      </c>
      <c r="B10" s="74"/>
      <c r="C10" s="74"/>
      <c r="D10" s="80">
        <v>0</v>
      </c>
      <c r="E10" s="74"/>
      <c r="F10" s="80">
        <v>0</v>
      </c>
      <c r="G10" s="80">
        <v>0</v>
      </c>
      <c r="H10" s="74"/>
      <c r="I10" s="52"/>
    </row>
    <row r="11" spans="1:9">
      <c r="A11" s="70" t="s">
        <v>138</v>
      </c>
      <c r="B11" s="74"/>
      <c r="C11" s="74"/>
      <c r="D11" s="74"/>
      <c r="E11" s="74"/>
      <c r="F11" s="74">
        <v>0</v>
      </c>
      <c r="G11" s="74"/>
      <c r="H11" s="74"/>
      <c r="I11" s="52"/>
    </row>
    <row r="12" spans="1:9">
      <c r="A12" s="70" t="s">
        <v>139</v>
      </c>
      <c r="B12" s="74"/>
      <c r="C12" s="74"/>
      <c r="D12" s="74"/>
      <c r="E12" s="74"/>
      <c r="F12" s="74">
        <v>0</v>
      </c>
      <c r="G12" s="74"/>
      <c r="H12" s="74"/>
      <c r="I12" s="52"/>
    </row>
    <row r="13" spans="1:9">
      <c r="A13" s="69" t="s">
        <v>140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52"/>
    </row>
    <row r="14" spans="1:9">
      <c r="A14" s="70" t="s">
        <v>141</v>
      </c>
      <c r="B14" s="80">
        <v>0</v>
      </c>
      <c r="C14" s="80">
        <v>0</v>
      </c>
      <c r="D14" s="74"/>
      <c r="E14" s="74"/>
      <c r="F14" s="74">
        <v>0</v>
      </c>
      <c r="G14" s="74"/>
      <c r="H14" s="74"/>
      <c r="I14" s="52"/>
    </row>
    <row r="15" spans="1:9">
      <c r="A15" s="70" t="s">
        <v>142</v>
      </c>
      <c r="B15" s="80">
        <v>0</v>
      </c>
      <c r="C15" s="80">
        <v>0</v>
      </c>
      <c r="D15" s="74"/>
      <c r="E15" s="74"/>
      <c r="F15" s="74">
        <v>0</v>
      </c>
      <c r="G15" s="74"/>
      <c r="H15" s="74"/>
      <c r="I15" s="52"/>
    </row>
    <row r="16" spans="1:9">
      <c r="A16" s="70" t="s">
        <v>143</v>
      </c>
      <c r="B16" s="80">
        <v>0</v>
      </c>
      <c r="C16" s="80">
        <v>0</v>
      </c>
      <c r="D16" s="74"/>
      <c r="E16" s="74"/>
      <c r="F16" s="74">
        <v>0</v>
      </c>
      <c r="G16" s="74"/>
      <c r="H16" s="74"/>
      <c r="I16" s="52"/>
    </row>
    <row r="17" spans="1:9">
      <c r="A17" s="60"/>
      <c r="B17" s="75"/>
      <c r="C17" s="75"/>
      <c r="D17" s="75"/>
      <c r="E17" s="75" t="s">
        <v>144</v>
      </c>
      <c r="F17" s="75"/>
      <c r="G17" s="75"/>
      <c r="H17" s="75"/>
      <c r="I17" s="48"/>
    </row>
    <row r="18" spans="1:9">
      <c r="A18" s="68" t="s">
        <v>145</v>
      </c>
      <c r="B18" s="73"/>
      <c r="C18" s="76"/>
      <c r="D18" s="76"/>
      <c r="E18" s="76"/>
      <c r="F18" s="73">
        <v>0</v>
      </c>
      <c r="G18" s="76"/>
      <c r="H18" s="76"/>
      <c r="I18" s="48"/>
    </row>
    <row r="19" spans="1:9">
      <c r="A19" s="64"/>
      <c r="B19" s="77"/>
      <c r="C19" s="77"/>
      <c r="D19" s="77"/>
      <c r="E19" s="77"/>
      <c r="F19" s="77"/>
      <c r="G19" s="77"/>
      <c r="H19" s="77"/>
      <c r="I19" s="48"/>
    </row>
    <row r="20" spans="1:9">
      <c r="A20" s="68" t="s">
        <v>146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48"/>
    </row>
    <row r="21" spans="1:9">
      <c r="A21" s="60"/>
      <c r="B21" s="78"/>
      <c r="C21" s="78"/>
      <c r="D21" s="78"/>
      <c r="E21" s="78"/>
      <c r="F21" s="78"/>
      <c r="G21" s="78"/>
      <c r="H21" s="78"/>
      <c r="I21" s="48"/>
    </row>
    <row r="22" spans="1:9" ht="17.25">
      <c r="A22" s="68" t="s">
        <v>147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48"/>
    </row>
    <row r="23" spans="1:9">
      <c r="A23" s="71" t="s">
        <v>148</v>
      </c>
      <c r="B23" s="74"/>
      <c r="C23" s="74"/>
      <c r="D23" s="74"/>
      <c r="E23" s="74"/>
      <c r="F23" s="74">
        <v>0</v>
      </c>
      <c r="G23" s="74"/>
      <c r="H23" s="74"/>
      <c r="I23" s="48"/>
    </row>
    <row r="24" spans="1:9">
      <c r="A24" s="71" t="s">
        <v>149</v>
      </c>
      <c r="B24" s="74"/>
      <c r="C24" s="74"/>
      <c r="D24" s="74"/>
      <c r="E24" s="74"/>
      <c r="F24" s="74">
        <v>0</v>
      </c>
      <c r="G24" s="74"/>
      <c r="H24" s="74"/>
      <c r="I24" s="48"/>
    </row>
    <row r="25" spans="1:9">
      <c r="A25" s="71" t="s">
        <v>150</v>
      </c>
      <c r="B25" s="74"/>
      <c r="C25" s="74"/>
      <c r="D25" s="74"/>
      <c r="E25" s="74"/>
      <c r="F25" s="74">
        <v>0</v>
      </c>
      <c r="G25" s="74"/>
      <c r="H25" s="74"/>
      <c r="I25" s="48"/>
    </row>
    <row r="26" spans="1:9">
      <c r="A26" s="63" t="s">
        <v>151</v>
      </c>
      <c r="B26" s="78"/>
      <c r="C26" s="78"/>
      <c r="D26" s="78"/>
      <c r="E26" s="78"/>
      <c r="F26" s="78"/>
      <c r="G26" s="78"/>
      <c r="H26" s="78"/>
      <c r="I26" s="48"/>
    </row>
    <row r="27" spans="1:9" ht="17.25">
      <c r="A27" s="68" t="s">
        <v>152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48"/>
    </row>
    <row r="28" spans="1:9">
      <c r="A28" s="71" t="s">
        <v>153</v>
      </c>
      <c r="B28" s="74"/>
      <c r="C28" s="74"/>
      <c r="D28" s="74"/>
      <c r="E28" s="74"/>
      <c r="F28" s="74">
        <v>0</v>
      </c>
      <c r="G28" s="74"/>
      <c r="H28" s="74"/>
      <c r="I28" s="48"/>
    </row>
    <row r="29" spans="1:9">
      <c r="A29" s="71" t="s">
        <v>154</v>
      </c>
      <c r="B29" s="74"/>
      <c r="C29" s="74"/>
      <c r="D29" s="74"/>
      <c r="E29" s="74"/>
      <c r="F29" s="74">
        <v>0</v>
      </c>
      <c r="G29" s="74"/>
      <c r="H29" s="74"/>
      <c r="I29" s="48"/>
    </row>
    <row r="30" spans="1:9">
      <c r="A30" s="71" t="s">
        <v>155</v>
      </c>
      <c r="B30" s="74"/>
      <c r="C30" s="74"/>
      <c r="D30" s="74"/>
      <c r="E30" s="74"/>
      <c r="F30" s="74">
        <v>0</v>
      </c>
      <c r="G30" s="74"/>
      <c r="H30" s="74"/>
      <c r="I30" s="48"/>
    </row>
    <row r="31" spans="1:9">
      <c r="A31" s="72" t="s">
        <v>151</v>
      </c>
      <c r="B31" s="79"/>
      <c r="C31" s="79"/>
      <c r="D31" s="79"/>
      <c r="E31" s="79"/>
      <c r="F31" s="79"/>
      <c r="G31" s="79"/>
      <c r="H31" s="79"/>
      <c r="I31" s="48"/>
    </row>
    <row r="32" spans="1:9">
      <c r="A32" s="65"/>
      <c r="B32" s="52"/>
      <c r="C32" s="52"/>
      <c r="D32" s="52"/>
      <c r="E32" s="52"/>
      <c r="F32" s="52"/>
      <c r="G32" s="52"/>
      <c r="H32" s="52"/>
      <c r="I32" s="48"/>
    </row>
    <row r="33" spans="1:9">
      <c r="A33" s="47" t="s">
        <v>156</v>
      </c>
      <c r="B33" s="47"/>
      <c r="C33" s="47"/>
      <c r="D33" s="47"/>
      <c r="E33" s="47"/>
      <c r="F33" s="47"/>
      <c r="G33" s="47"/>
      <c r="H33" s="47"/>
      <c r="I33" s="48"/>
    </row>
    <row r="34" spans="1:9">
      <c r="A34" s="47"/>
      <c r="B34" s="47"/>
      <c r="C34" s="47"/>
      <c r="D34" s="47"/>
      <c r="E34" s="47"/>
      <c r="F34" s="47"/>
      <c r="G34" s="47"/>
      <c r="H34" s="47"/>
      <c r="I34" s="48"/>
    </row>
    <row r="35" spans="1:9">
      <c r="A35" s="47"/>
      <c r="B35" s="47"/>
      <c r="C35" s="47"/>
      <c r="D35" s="47"/>
      <c r="E35" s="47"/>
      <c r="F35" s="47"/>
      <c r="G35" s="47"/>
      <c r="H35" s="47"/>
      <c r="I35" s="48"/>
    </row>
    <row r="36" spans="1:9">
      <c r="A36" s="47"/>
      <c r="B36" s="47"/>
      <c r="C36" s="47"/>
      <c r="D36" s="47"/>
      <c r="E36" s="47"/>
      <c r="F36" s="47"/>
      <c r="G36" s="47"/>
      <c r="H36" s="47"/>
      <c r="I36" s="48"/>
    </row>
    <row r="37" spans="1:9">
      <c r="A37" s="47"/>
      <c r="B37" s="47"/>
      <c r="C37" s="47"/>
      <c r="D37" s="47"/>
      <c r="E37" s="47"/>
      <c r="F37" s="47"/>
      <c r="G37" s="47"/>
      <c r="H37" s="47"/>
      <c r="I37" s="48"/>
    </row>
    <row r="38" spans="1:9">
      <c r="A38" s="65"/>
      <c r="B38" s="52"/>
      <c r="C38" s="52"/>
      <c r="D38" s="52"/>
      <c r="E38" s="52"/>
      <c r="F38" s="52"/>
      <c r="G38" s="52"/>
      <c r="H38" s="52"/>
      <c r="I38" s="48"/>
    </row>
    <row r="39" spans="1:9" ht="60">
      <c r="A39" s="66" t="s">
        <v>157</v>
      </c>
      <c r="B39" s="66" t="s">
        <v>158</v>
      </c>
      <c r="C39" s="66" t="s">
        <v>159</v>
      </c>
      <c r="D39" s="66" t="s">
        <v>160</v>
      </c>
      <c r="E39" s="66" t="s">
        <v>161</v>
      </c>
      <c r="F39" s="59" t="s">
        <v>162</v>
      </c>
      <c r="G39" s="52"/>
      <c r="H39" s="52"/>
      <c r="I39" s="48"/>
    </row>
    <row r="40" spans="1:9">
      <c r="A40" s="64"/>
      <c r="B40" s="54"/>
      <c r="C40" s="54"/>
      <c r="D40" s="54"/>
      <c r="E40" s="54"/>
      <c r="F40" s="54"/>
      <c r="G40" s="52"/>
      <c r="H40" s="52"/>
      <c r="I40" s="48"/>
    </row>
    <row r="41" spans="1:9">
      <c r="A41" s="68" t="s">
        <v>163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52"/>
      <c r="H41" s="52"/>
      <c r="I41" s="48"/>
    </row>
    <row r="42" spans="1:9">
      <c r="A42" s="71" t="s">
        <v>164</v>
      </c>
      <c r="B42" s="61"/>
      <c r="C42" s="61"/>
      <c r="D42" s="61"/>
      <c r="E42" s="61"/>
      <c r="F42" s="61"/>
      <c r="G42" s="58"/>
      <c r="H42" s="58"/>
      <c r="I42" s="48"/>
    </row>
    <row r="43" spans="1:9">
      <c r="A43" s="71" t="s">
        <v>165</v>
      </c>
      <c r="B43" s="61"/>
      <c r="C43" s="61"/>
      <c r="D43" s="61" t="s">
        <v>166</v>
      </c>
      <c r="E43" s="61"/>
      <c r="F43" s="61"/>
      <c r="G43" s="58"/>
      <c r="H43" s="58"/>
      <c r="I43" s="48"/>
    </row>
    <row r="44" spans="1:9">
      <c r="A44" s="71" t="s">
        <v>167</v>
      </c>
      <c r="B44" s="61"/>
      <c r="C44" s="61"/>
      <c r="D44" s="61"/>
      <c r="E44" s="61"/>
      <c r="F44" s="61"/>
      <c r="G44" s="58"/>
      <c r="H44" s="58"/>
      <c r="I44" s="48"/>
    </row>
    <row r="45" spans="1:9">
      <c r="A45" s="57" t="s">
        <v>151</v>
      </c>
      <c r="B45" s="55"/>
      <c r="C45" s="55"/>
      <c r="D45" s="55"/>
      <c r="E45" s="55"/>
      <c r="F45" s="55"/>
      <c r="G45" s="52"/>
      <c r="H45" s="52"/>
      <c r="I45" s="48"/>
    </row>
    <row r="46" spans="1:9">
      <c r="A46" s="52"/>
      <c r="B46" s="52"/>
      <c r="C46" s="52"/>
      <c r="D46" s="52"/>
      <c r="E46" s="52"/>
      <c r="F46" s="52"/>
      <c r="G46" s="52"/>
      <c r="H46" s="52"/>
      <c r="I46" s="48"/>
    </row>
    <row r="47" spans="1:9">
      <c r="A47" s="52"/>
      <c r="B47" s="52"/>
      <c r="C47" s="52"/>
      <c r="D47" s="52"/>
      <c r="E47" s="52"/>
      <c r="F47" s="52"/>
      <c r="G47" s="52"/>
      <c r="H47" s="52"/>
      <c r="I47" s="4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L21"/>
    </sheetView>
  </sheetViews>
  <sheetFormatPr baseColWidth="10" defaultRowHeight="15"/>
  <sheetData>
    <row r="1" spans="1:12" ht="21">
      <c r="A1" s="13" t="s">
        <v>168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91"/>
    </row>
    <row r="2" spans="1:12">
      <c r="A2" s="14" t="s">
        <v>122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81"/>
    </row>
    <row r="3" spans="1:12">
      <c r="A3" s="17" t="s">
        <v>169</v>
      </c>
      <c r="B3" s="18"/>
      <c r="C3" s="18"/>
      <c r="D3" s="18"/>
      <c r="E3" s="18"/>
      <c r="F3" s="18"/>
      <c r="G3" s="18"/>
      <c r="H3" s="18"/>
      <c r="I3" s="18"/>
      <c r="J3" s="18"/>
      <c r="K3" s="19"/>
      <c r="L3" s="81"/>
    </row>
    <row r="4" spans="1:12">
      <c r="A4" s="20" t="s">
        <v>170</v>
      </c>
      <c r="B4" s="21"/>
      <c r="C4" s="21"/>
      <c r="D4" s="21"/>
      <c r="E4" s="21"/>
      <c r="F4" s="21"/>
      <c r="G4" s="21"/>
      <c r="H4" s="21"/>
      <c r="I4" s="21"/>
      <c r="J4" s="21"/>
      <c r="K4" s="22"/>
      <c r="L4" s="81"/>
    </row>
    <row r="5" spans="1:12">
      <c r="A5" s="17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9"/>
      <c r="L5" s="81"/>
    </row>
    <row r="6" spans="1:12" ht="180">
      <c r="A6" s="87" t="s">
        <v>171</v>
      </c>
      <c r="B6" s="87" t="s">
        <v>172</v>
      </c>
      <c r="C6" s="87" t="s">
        <v>173</v>
      </c>
      <c r="D6" s="87" t="s">
        <v>174</v>
      </c>
      <c r="E6" s="87" t="s">
        <v>175</v>
      </c>
      <c r="F6" s="87" t="s">
        <v>176</v>
      </c>
      <c r="G6" s="87" t="s">
        <v>177</v>
      </c>
      <c r="H6" s="87" t="s">
        <v>178</v>
      </c>
      <c r="I6" s="97" t="s">
        <v>179</v>
      </c>
      <c r="J6" s="97" t="s">
        <v>180</v>
      </c>
      <c r="K6" s="97" t="s">
        <v>181</v>
      </c>
      <c r="L6" s="81"/>
    </row>
    <row r="7" spans="1:12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1"/>
    </row>
    <row r="8" spans="1:12">
      <c r="A8" s="86" t="s">
        <v>182</v>
      </c>
      <c r="B8" s="96"/>
      <c r="C8" s="96"/>
      <c r="D8" s="96"/>
      <c r="E8" s="98">
        <v>0</v>
      </c>
      <c r="F8" s="96"/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81"/>
    </row>
    <row r="9" spans="1:12">
      <c r="A9" s="94" t="s">
        <v>183</v>
      </c>
      <c r="B9" s="92"/>
      <c r="C9" s="92"/>
      <c r="D9" s="92"/>
      <c r="E9" s="99"/>
      <c r="F9" s="90"/>
      <c r="G9" s="99"/>
      <c r="H9" s="99"/>
      <c r="I9" s="99"/>
      <c r="J9" s="99"/>
      <c r="K9" s="99">
        <v>0</v>
      </c>
      <c r="L9" s="85"/>
    </row>
    <row r="10" spans="1:12">
      <c r="A10" s="94" t="s">
        <v>184</v>
      </c>
      <c r="B10" s="92"/>
      <c r="C10" s="92"/>
      <c r="D10" s="92"/>
      <c r="E10" s="99"/>
      <c r="F10" s="90"/>
      <c r="G10" s="99"/>
      <c r="H10" s="99"/>
      <c r="I10" s="99"/>
      <c r="J10" s="99"/>
      <c r="K10" s="99">
        <v>0</v>
      </c>
      <c r="L10" s="85"/>
    </row>
    <row r="11" spans="1:12">
      <c r="A11" s="94" t="s">
        <v>185</v>
      </c>
      <c r="B11" s="92"/>
      <c r="C11" s="92"/>
      <c r="D11" s="92"/>
      <c r="E11" s="99" t="s">
        <v>144</v>
      </c>
      <c r="F11" s="90"/>
      <c r="G11" s="99"/>
      <c r="H11" s="99"/>
      <c r="I11" s="99"/>
      <c r="J11" s="99"/>
      <c r="K11" s="99">
        <v>0</v>
      </c>
      <c r="L11" s="85"/>
    </row>
    <row r="12" spans="1:12">
      <c r="A12" s="94" t="s">
        <v>186</v>
      </c>
      <c r="B12" s="92"/>
      <c r="C12" s="92"/>
      <c r="D12" s="92"/>
      <c r="E12" s="99"/>
      <c r="F12" s="90"/>
      <c r="G12" s="99"/>
      <c r="H12" s="99"/>
      <c r="I12" s="99"/>
      <c r="J12" s="99"/>
      <c r="K12" s="99">
        <v>0</v>
      </c>
      <c r="L12" s="85"/>
    </row>
    <row r="13" spans="1:12">
      <c r="A13" s="95" t="s">
        <v>151</v>
      </c>
      <c r="B13" s="93"/>
      <c r="C13" s="93"/>
      <c r="D13" s="93"/>
      <c r="E13" s="100"/>
      <c r="F13" s="88"/>
      <c r="G13" s="100"/>
      <c r="H13" s="100"/>
      <c r="I13" s="100"/>
      <c r="J13" s="100"/>
      <c r="K13" s="100"/>
      <c r="L13" s="81"/>
    </row>
    <row r="14" spans="1:12">
      <c r="A14" s="86" t="s">
        <v>187</v>
      </c>
      <c r="B14" s="96"/>
      <c r="C14" s="96"/>
      <c r="D14" s="96"/>
      <c r="E14" s="98">
        <v>0</v>
      </c>
      <c r="F14" s="96"/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81"/>
    </row>
    <row r="15" spans="1:12">
      <c r="A15" s="94" t="s">
        <v>188</v>
      </c>
      <c r="B15" s="92"/>
      <c r="C15" s="92"/>
      <c r="D15" s="92"/>
      <c r="E15" s="99"/>
      <c r="F15" s="90"/>
      <c r="G15" s="99"/>
      <c r="H15" s="99"/>
      <c r="I15" s="99"/>
      <c r="J15" s="99"/>
      <c r="K15" s="99">
        <v>0</v>
      </c>
      <c r="L15" s="85"/>
    </row>
    <row r="16" spans="1:12">
      <c r="A16" s="94" t="s">
        <v>189</v>
      </c>
      <c r="B16" s="92"/>
      <c r="C16" s="92"/>
      <c r="D16" s="92"/>
      <c r="E16" s="99"/>
      <c r="F16" s="90"/>
      <c r="G16" s="99"/>
      <c r="H16" s="99"/>
      <c r="I16" s="99"/>
      <c r="J16" s="99"/>
      <c r="K16" s="99">
        <v>0</v>
      </c>
      <c r="L16" s="85"/>
    </row>
    <row r="17" spans="1:11">
      <c r="A17" s="94" t="s">
        <v>190</v>
      </c>
      <c r="B17" s="92"/>
      <c r="C17" s="92"/>
      <c r="D17" s="92"/>
      <c r="E17" s="99"/>
      <c r="F17" s="90"/>
      <c r="G17" s="99"/>
      <c r="H17" s="99"/>
      <c r="I17" s="99"/>
      <c r="J17" s="99"/>
      <c r="K17" s="99">
        <v>0</v>
      </c>
    </row>
    <row r="18" spans="1:11">
      <c r="A18" s="94" t="s">
        <v>191</v>
      </c>
      <c r="B18" s="92"/>
      <c r="C18" s="92"/>
      <c r="D18" s="92"/>
      <c r="E18" s="99"/>
      <c r="F18" s="90"/>
      <c r="G18" s="99"/>
      <c r="H18" s="99"/>
      <c r="I18" s="99"/>
      <c r="J18" s="99"/>
      <c r="K18" s="99">
        <v>0</v>
      </c>
    </row>
    <row r="19" spans="1:11">
      <c r="A19" s="95" t="s">
        <v>151</v>
      </c>
      <c r="B19" s="93"/>
      <c r="C19" s="93"/>
      <c r="D19" s="93"/>
      <c r="E19" s="100"/>
      <c r="F19" s="88"/>
      <c r="G19" s="100"/>
      <c r="H19" s="100"/>
      <c r="I19" s="100"/>
      <c r="J19" s="100"/>
      <c r="K19" s="100"/>
    </row>
    <row r="20" spans="1:11">
      <c r="A20" s="86" t="s">
        <v>192</v>
      </c>
      <c r="B20" s="96"/>
      <c r="C20" s="96"/>
      <c r="D20" s="96"/>
      <c r="E20" s="98">
        <v>0</v>
      </c>
      <c r="F20" s="96"/>
      <c r="G20" s="98">
        <v>0</v>
      </c>
      <c r="H20" s="98">
        <v>0</v>
      </c>
      <c r="I20" s="98">
        <v>0</v>
      </c>
      <c r="J20" s="98">
        <v>0</v>
      </c>
      <c r="K20" s="98">
        <v>0</v>
      </c>
    </row>
    <row r="21" spans="1:11">
      <c r="A21" s="89"/>
      <c r="B21" s="84"/>
      <c r="C21" s="84"/>
      <c r="D21" s="84"/>
      <c r="E21" s="84"/>
      <c r="F21" s="84"/>
      <c r="G21" s="101"/>
      <c r="H21" s="101"/>
      <c r="I21" s="101"/>
      <c r="J21" s="101"/>
      <c r="K21" s="101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G19" sqref="G19"/>
    </sheetView>
  </sheetViews>
  <sheetFormatPr baseColWidth="10" defaultRowHeight="15"/>
  <cols>
    <col min="1" max="1" width="68" customWidth="1"/>
    <col min="2" max="4" width="15.140625" bestFit="1" customWidth="1"/>
  </cols>
  <sheetData>
    <row r="1" spans="1:5" ht="21">
      <c r="A1" s="13" t="s">
        <v>193</v>
      </c>
      <c r="B1" s="13"/>
      <c r="C1" s="13"/>
      <c r="D1" s="13"/>
      <c r="E1" s="111"/>
    </row>
    <row r="2" spans="1:5">
      <c r="A2" s="14" t="s">
        <v>122</v>
      </c>
      <c r="B2" s="15"/>
      <c r="C2" s="15"/>
      <c r="D2" s="16"/>
      <c r="E2" s="102"/>
    </row>
    <row r="3" spans="1:5">
      <c r="A3" s="17" t="s">
        <v>194</v>
      </c>
      <c r="B3" s="18"/>
      <c r="C3" s="18"/>
      <c r="D3" s="19"/>
      <c r="E3" s="102"/>
    </row>
    <row r="4" spans="1:5">
      <c r="A4" s="20" t="s">
        <v>170</v>
      </c>
      <c r="B4" s="21"/>
      <c r="C4" s="21"/>
      <c r="D4" s="22"/>
      <c r="E4" s="102"/>
    </row>
    <row r="5" spans="1:5">
      <c r="A5" s="23" t="s">
        <v>2</v>
      </c>
      <c r="B5" s="24"/>
      <c r="C5" s="24"/>
      <c r="D5" s="25"/>
      <c r="E5" s="102"/>
    </row>
    <row r="6" spans="1:5">
      <c r="A6" s="102"/>
      <c r="B6" s="102"/>
      <c r="C6" s="102"/>
      <c r="D6" s="102"/>
      <c r="E6" s="102"/>
    </row>
    <row r="7" spans="1:5" ht="30">
      <c r="A7" s="112" t="s">
        <v>4</v>
      </c>
      <c r="B7" s="103" t="s">
        <v>195</v>
      </c>
      <c r="C7" s="103" t="s">
        <v>196</v>
      </c>
      <c r="D7" s="103" t="s">
        <v>197</v>
      </c>
      <c r="E7" s="102"/>
    </row>
    <row r="8" spans="1:5">
      <c r="A8" s="106" t="s">
        <v>198</v>
      </c>
      <c r="B8" s="121">
        <v>305727446.73000002</v>
      </c>
      <c r="C8" s="121">
        <v>300410850.13999999</v>
      </c>
      <c r="D8" s="121">
        <v>300410850.13999999</v>
      </c>
      <c r="E8" s="102"/>
    </row>
    <row r="9" spans="1:5">
      <c r="A9" s="104" t="s">
        <v>199</v>
      </c>
      <c r="B9" s="136">
        <v>196899158.72999999</v>
      </c>
      <c r="C9" s="136">
        <v>202597951.09</v>
      </c>
      <c r="D9" s="136">
        <v>202597951.09</v>
      </c>
      <c r="E9" s="102"/>
    </row>
    <row r="10" spans="1:5">
      <c r="A10" s="104" t="s">
        <v>200</v>
      </c>
      <c r="B10" s="136">
        <v>108828288</v>
      </c>
      <c r="C10" s="136">
        <v>97812899.049999997</v>
      </c>
      <c r="D10" s="136">
        <v>97812899.049999997</v>
      </c>
      <c r="E10" s="102"/>
    </row>
    <row r="11" spans="1:5">
      <c r="A11" s="104" t="s">
        <v>201</v>
      </c>
      <c r="B11" s="136">
        <v>0</v>
      </c>
      <c r="C11" s="136">
        <v>0</v>
      </c>
      <c r="D11" s="136">
        <v>0</v>
      </c>
      <c r="E11" s="102"/>
    </row>
    <row r="12" spans="1:5">
      <c r="A12" s="110"/>
      <c r="B12" s="123"/>
      <c r="C12" s="123"/>
      <c r="D12" s="123"/>
      <c r="E12" s="102"/>
    </row>
    <row r="13" spans="1:5">
      <c r="A13" s="106" t="s">
        <v>202</v>
      </c>
      <c r="B13" s="121">
        <v>305727446.73000002</v>
      </c>
      <c r="C13" s="121">
        <v>200086885.01999998</v>
      </c>
      <c r="D13" s="121">
        <v>198126230.34999999</v>
      </c>
      <c r="E13" s="102"/>
    </row>
    <row r="14" spans="1:5">
      <c r="A14" s="104" t="s">
        <v>203</v>
      </c>
      <c r="B14" s="136">
        <v>196899158.72999999</v>
      </c>
      <c r="C14" s="136">
        <v>132676121.81999999</v>
      </c>
      <c r="D14" s="136">
        <v>130950952.61</v>
      </c>
      <c r="E14" s="102"/>
    </row>
    <row r="15" spans="1:5">
      <c r="A15" s="104" t="s">
        <v>204</v>
      </c>
      <c r="B15" s="136">
        <v>108828288</v>
      </c>
      <c r="C15" s="136">
        <v>67410763.200000003</v>
      </c>
      <c r="D15" s="136">
        <v>67175277.739999995</v>
      </c>
      <c r="E15" s="102"/>
    </row>
    <row r="16" spans="1:5">
      <c r="A16" s="110"/>
      <c r="B16" s="123"/>
      <c r="C16" s="123"/>
      <c r="D16" s="123"/>
      <c r="E16" s="102"/>
    </row>
    <row r="17" spans="1:4">
      <c r="A17" s="106" t="s">
        <v>205</v>
      </c>
      <c r="B17" s="124">
        <v>0</v>
      </c>
      <c r="C17" s="121">
        <v>37279442.670000002</v>
      </c>
      <c r="D17" s="121">
        <v>37279442.670000002</v>
      </c>
    </row>
    <row r="18" spans="1:4">
      <c r="A18" s="104" t="s">
        <v>206</v>
      </c>
      <c r="B18" s="125">
        <v>0</v>
      </c>
      <c r="C18" s="136">
        <v>29654421.399999999</v>
      </c>
      <c r="D18" s="136">
        <v>29654421.399999999</v>
      </c>
    </row>
    <row r="19" spans="1:4">
      <c r="A19" s="104" t="s">
        <v>207</v>
      </c>
      <c r="B19" s="125">
        <v>0</v>
      </c>
      <c r="C19" s="136">
        <v>7625021.2699999996</v>
      </c>
      <c r="D19" s="126">
        <v>7625021.2699999996</v>
      </c>
    </row>
    <row r="20" spans="1:4">
      <c r="A20" s="110"/>
      <c r="B20" s="123"/>
      <c r="C20" s="123"/>
      <c r="D20" s="123"/>
    </row>
    <row r="21" spans="1:4">
      <c r="A21" s="106" t="s">
        <v>208</v>
      </c>
      <c r="B21" s="121">
        <v>0</v>
      </c>
      <c r="C21" s="121">
        <v>137603407.79000002</v>
      </c>
      <c r="D21" s="121">
        <v>139564062.45999998</v>
      </c>
    </row>
    <row r="22" spans="1:4">
      <c r="A22" s="106"/>
      <c r="B22" s="123"/>
      <c r="C22" s="123"/>
      <c r="D22" s="123"/>
    </row>
    <row r="23" spans="1:4">
      <c r="A23" s="106" t="s">
        <v>209</v>
      </c>
      <c r="B23" s="121">
        <v>0</v>
      </c>
      <c r="C23" s="121">
        <v>137603407.79000002</v>
      </c>
      <c r="D23" s="121">
        <v>139564062.45999998</v>
      </c>
    </row>
    <row r="24" spans="1:4">
      <c r="A24" s="106"/>
      <c r="B24" s="127"/>
      <c r="C24" s="127"/>
      <c r="D24" s="127"/>
    </row>
    <row r="25" spans="1:4" ht="30">
      <c r="A25" s="113" t="s">
        <v>210</v>
      </c>
      <c r="B25" s="121">
        <v>0</v>
      </c>
      <c r="C25" s="121">
        <v>100323965.12000002</v>
      </c>
      <c r="D25" s="121">
        <v>102284619.78999998</v>
      </c>
    </row>
    <row r="26" spans="1:4">
      <c r="A26" s="114"/>
      <c r="B26" s="119"/>
      <c r="C26" s="119"/>
      <c r="D26" s="119"/>
    </row>
    <row r="27" spans="1:4">
      <c r="A27" s="109"/>
      <c r="B27" s="102"/>
      <c r="C27" s="102"/>
      <c r="D27" s="102"/>
    </row>
    <row r="28" spans="1:4">
      <c r="A28" s="112" t="s">
        <v>211</v>
      </c>
      <c r="B28" s="103" t="s">
        <v>212</v>
      </c>
      <c r="C28" s="103" t="s">
        <v>196</v>
      </c>
      <c r="D28" s="103" t="s">
        <v>213</v>
      </c>
    </row>
    <row r="29" spans="1:4">
      <c r="A29" s="106" t="s">
        <v>214</v>
      </c>
      <c r="B29" s="128">
        <v>0</v>
      </c>
      <c r="C29" s="128">
        <v>0</v>
      </c>
      <c r="D29" s="128">
        <v>0</v>
      </c>
    </row>
    <row r="30" spans="1:4">
      <c r="A30" s="104" t="s">
        <v>215</v>
      </c>
      <c r="B30" s="139">
        <v>0</v>
      </c>
      <c r="C30" s="139">
        <v>0</v>
      </c>
      <c r="D30" s="139">
        <v>0</v>
      </c>
    </row>
    <row r="31" spans="1:4">
      <c r="A31" s="104" t="s">
        <v>216</v>
      </c>
      <c r="B31" s="139">
        <v>0</v>
      </c>
      <c r="C31" s="139">
        <v>0</v>
      </c>
      <c r="D31" s="139">
        <v>0</v>
      </c>
    </row>
    <row r="32" spans="1:4">
      <c r="A32" s="105"/>
      <c r="B32" s="130"/>
      <c r="C32" s="130"/>
      <c r="D32" s="130"/>
    </row>
    <row r="33" spans="1:4">
      <c r="A33" s="106" t="s">
        <v>217</v>
      </c>
      <c r="B33" s="128">
        <v>0</v>
      </c>
      <c r="C33" s="128">
        <v>100323965.12000002</v>
      </c>
      <c r="D33" s="128">
        <v>102284619.78999998</v>
      </c>
    </row>
    <row r="34" spans="1:4">
      <c r="A34" s="107"/>
      <c r="B34" s="120"/>
      <c r="C34" s="120"/>
      <c r="D34" s="120"/>
    </row>
    <row r="35" spans="1:4">
      <c r="A35" s="109"/>
      <c r="B35" s="102"/>
      <c r="C35" s="102"/>
      <c r="D35" s="102"/>
    </row>
    <row r="36" spans="1:4" ht="30">
      <c r="A36" s="112" t="s">
        <v>211</v>
      </c>
      <c r="B36" s="103" t="s">
        <v>218</v>
      </c>
      <c r="C36" s="103" t="s">
        <v>196</v>
      </c>
      <c r="D36" s="103" t="s">
        <v>197</v>
      </c>
    </row>
    <row r="37" spans="1:4">
      <c r="A37" s="106" t="s">
        <v>219</v>
      </c>
      <c r="B37" s="128">
        <v>0</v>
      </c>
      <c r="C37" s="128">
        <v>0</v>
      </c>
      <c r="D37" s="128">
        <v>0</v>
      </c>
    </row>
    <row r="38" spans="1:4">
      <c r="A38" s="104" t="s">
        <v>220</v>
      </c>
      <c r="B38" s="129"/>
      <c r="C38" s="129"/>
      <c r="D38" s="129"/>
    </row>
    <row r="39" spans="1:4">
      <c r="A39" s="104" t="s">
        <v>221</v>
      </c>
      <c r="B39" s="129"/>
      <c r="C39" s="129"/>
      <c r="D39" s="129"/>
    </row>
    <row r="40" spans="1:4">
      <c r="A40" s="106" t="s">
        <v>222</v>
      </c>
      <c r="B40" s="128">
        <v>0</v>
      </c>
      <c r="C40" s="128">
        <v>0</v>
      </c>
      <c r="D40" s="128">
        <v>0</v>
      </c>
    </row>
    <row r="41" spans="1:4">
      <c r="A41" s="104" t="s">
        <v>223</v>
      </c>
      <c r="B41" s="139">
        <v>0</v>
      </c>
      <c r="C41" s="139">
        <v>0</v>
      </c>
      <c r="D41" s="139">
        <v>0</v>
      </c>
    </row>
    <row r="42" spans="1:4">
      <c r="A42" s="104" t="s">
        <v>224</v>
      </c>
      <c r="B42" s="139">
        <v>0</v>
      </c>
      <c r="C42" s="139">
        <v>0</v>
      </c>
      <c r="D42" s="139">
        <v>0</v>
      </c>
    </row>
    <row r="43" spans="1:4">
      <c r="A43" s="105"/>
      <c r="B43" s="130"/>
      <c r="C43" s="130"/>
      <c r="D43" s="130"/>
    </row>
    <row r="44" spans="1:4">
      <c r="A44" s="106" t="s">
        <v>225</v>
      </c>
      <c r="B44" s="128">
        <v>0</v>
      </c>
      <c r="C44" s="128">
        <v>0</v>
      </c>
      <c r="D44" s="128">
        <v>0</v>
      </c>
    </row>
    <row r="45" spans="1:4">
      <c r="A45" s="118"/>
      <c r="B45" s="131"/>
      <c r="C45" s="131"/>
      <c r="D45" s="131"/>
    </row>
    <row r="46" spans="1:4">
      <c r="A46" s="102"/>
      <c r="B46" s="102"/>
      <c r="C46" s="102"/>
      <c r="D46" s="102"/>
    </row>
    <row r="47" spans="1:4" ht="30">
      <c r="A47" s="112" t="s">
        <v>211</v>
      </c>
      <c r="B47" s="103" t="s">
        <v>218</v>
      </c>
      <c r="C47" s="103" t="s">
        <v>196</v>
      </c>
      <c r="D47" s="103" t="s">
        <v>197</v>
      </c>
    </row>
    <row r="48" spans="1:4">
      <c r="A48" s="115" t="s">
        <v>226</v>
      </c>
      <c r="B48" s="137">
        <v>196899158.72999999</v>
      </c>
      <c r="C48" s="137">
        <v>202597951.09</v>
      </c>
      <c r="D48" s="137">
        <v>202597951.09</v>
      </c>
    </row>
    <row r="49" spans="1:4" ht="30">
      <c r="A49" s="116" t="s">
        <v>227</v>
      </c>
      <c r="B49" s="128">
        <v>0</v>
      </c>
      <c r="C49" s="128">
        <v>0</v>
      </c>
      <c r="D49" s="128">
        <v>0</v>
      </c>
    </row>
    <row r="50" spans="1:4">
      <c r="A50" s="117" t="s">
        <v>220</v>
      </c>
      <c r="B50" s="129"/>
      <c r="C50" s="129"/>
      <c r="D50" s="129"/>
    </row>
    <row r="51" spans="1:4">
      <c r="A51" s="117" t="s">
        <v>223</v>
      </c>
      <c r="B51" s="139">
        <v>0</v>
      </c>
      <c r="C51" s="139">
        <v>0</v>
      </c>
      <c r="D51" s="139">
        <v>0</v>
      </c>
    </row>
    <row r="52" spans="1:4">
      <c r="A52" s="105"/>
      <c r="B52" s="130"/>
      <c r="C52" s="130"/>
      <c r="D52" s="130"/>
    </row>
    <row r="53" spans="1:4">
      <c r="A53" s="104" t="s">
        <v>203</v>
      </c>
      <c r="B53" s="139">
        <v>196899158.72999999</v>
      </c>
      <c r="C53" s="139">
        <v>132676121.81999999</v>
      </c>
      <c r="D53" s="139">
        <v>130950952.61</v>
      </c>
    </row>
    <row r="54" spans="1:4">
      <c r="A54" s="105"/>
      <c r="B54" s="130"/>
      <c r="C54" s="130"/>
      <c r="D54" s="130"/>
    </row>
    <row r="55" spans="1:4">
      <c r="A55" s="104" t="s">
        <v>206</v>
      </c>
      <c r="B55" s="132"/>
      <c r="C55" s="139">
        <v>29654421.399999999</v>
      </c>
      <c r="D55" s="139">
        <v>29654421.399999999</v>
      </c>
    </row>
    <row r="56" spans="1:4">
      <c r="A56" s="105"/>
      <c r="B56" s="130"/>
      <c r="C56" s="130"/>
      <c r="D56" s="130"/>
    </row>
    <row r="57" spans="1:4" ht="30">
      <c r="A57" s="113" t="s">
        <v>228</v>
      </c>
      <c r="B57" s="128">
        <v>0</v>
      </c>
      <c r="C57" s="128">
        <v>99576250.670000017</v>
      </c>
      <c r="D57" s="128">
        <v>101301419.88</v>
      </c>
    </row>
    <row r="58" spans="1:4">
      <c r="A58" s="108"/>
      <c r="B58" s="133"/>
      <c r="C58" s="133"/>
      <c r="D58" s="133"/>
    </row>
    <row r="59" spans="1:4" ht="30">
      <c r="A59" s="113" t="s">
        <v>229</v>
      </c>
      <c r="B59" s="128">
        <v>0</v>
      </c>
      <c r="C59" s="128">
        <v>99576250.670000017</v>
      </c>
      <c r="D59" s="128">
        <v>101301419.88</v>
      </c>
    </row>
    <row r="60" spans="1:4">
      <c r="A60" s="107"/>
      <c r="B60" s="131"/>
      <c r="C60" s="131"/>
      <c r="D60" s="131"/>
    </row>
    <row r="61" spans="1:4">
      <c r="A61" s="102"/>
      <c r="B61" s="102"/>
      <c r="C61" s="102"/>
      <c r="D61" s="102"/>
    </row>
    <row r="62" spans="1:4" ht="30">
      <c r="A62" s="112" t="s">
        <v>211</v>
      </c>
      <c r="B62" s="103" t="s">
        <v>218</v>
      </c>
      <c r="C62" s="103" t="s">
        <v>196</v>
      </c>
      <c r="D62" s="103" t="s">
        <v>197</v>
      </c>
    </row>
    <row r="63" spans="1:4">
      <c r="A63" s="115" t="s">
        <v>200</v>
      </c>
      <c r="B63" s="138">
        <v>108828288</v>
      </c>
      <c r="C63" s="138">
        <v>97812899.049999997</v>
      </c>
      <c r="D63" s="138">
        <v>97812899.049999997</v>
      </c>
    </row>
    <row r="64" spans="1:4" ht="30">
      <c r="A64" s="116" t="s">
        <v>230</v>
      </c>
      <c r="B64" s="121">
        <v>0</v>
      </c>
      <c r="C64" s="121">
        <v>0</v>
      </c>
      <c r="D64" s="121">
        <v>0</v>
      </c>
    </row>
    <row r="65" spans="1:4">
      <c r="A65" s="117" t="s">
        <v>221</v>
      </c>
      <c r="B65" s="122"/>
      <c r="C65" s="122"/>
      <c r="D65" s="122"/>
    </row>
    <row r="66" spans="1:4">
      <c r="A66" s="117" t="s">
        <v>224</v>
      </c>
      <c r="B66" s="136">
        <v>0</v>
      </c>
      <c r="C66" s="136">
        <v>0</v>
      </c>
      <c r="D66" s="136">
        <v>0</v>
      </c>
    </row>
    <row r="67" spans="1:4">
      <c r="A67" s="105"/>
      <c r="B67" s="123"/>
      <c r="C67" s="123"/>
      <c r="D67" s="123"/>
    </row>
    <row r="68" spans="1:4">
      <c r="A68" s="104" t="s">
        <v>231</v>
      </c>
      <c r="B68" s="136">
        <v>108828288</v>
      </c>
      <c r="C68" s="136">
        <v>67410763.200000003</v>
      </c>
      <c r="D68" s="136">
        <v>67175277.739999995</v>
      </c>
    </row>
    <row r="69" spans="1:4">
      <c r="A69" s="105"/>
      <c r="B69" s="123"/>
      <c r="C69" s="123"/>
      <c r="D69" s="123"/>
    </row>
    <row r="70" spans="1:4">
      <c r="A70" s="104" t="s">
        <v>207</v>
      </c>
      <c r="B70" s="134">
        <v>0</v>
      </c>
      <c r="C70" s="136">
        <v>7625021.2699999996</v>
      </c>
      <c r="D70" s="136">
        <v>7625021.2699999996</v>
      </c>
    </row>
    <row r="71" spans="1:4">
      <c r="A71" s="105"/>
      <c r="B71" s="123"/>
      <c r="C71" s="123"/>
      <c r="D71" s="123"/>
    </row>
    <row r="72" spans="1:4" ht="30">
      <c r="A72" s="113" t="s">
        <v>232</v>
      </c>
      <c r="B72" s="121">
        <v>0</v>
      </c>
      <c r="C72" s="121">
        <v>38027157.11999999</v>
      </c>
      <c r="D72" s="121">
        <v>38262642.579999998</v>
      </c>
    </row>
    <row r="73" spans="1:4">
      <c r="A73" s="105"/>
      <c r="B73" s="123"/>
      <c r="C73" s="123"/>
      <c r="D73" s="123"/>
    </row>
    <row r="74" spans="1:4" ht="30">
      <c r="A74" s="113" t="s">
        <v>233</v>
      </c>
      <c r="B74" s="121">
        <v>0</v>
      </c>
      <c r="C74" s="121">
        <v>38027157.11999999</v>
      </c>
      <c r="D74" s="121">
        <v>38262642.579999998</v>
      </c>
    </row>
    <row r="75" spans="1:4">
      <c r="A75" s="107"/>
      <c r="B75" s="135"/>
      <c r="C75" s="135"/>
      <c r="D75" s="135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XFD1048576"/>
    </sheetView>
  </sheetViews>
  <sheetFormatPr baseColWidth="10" defaultRowHeight="15"/>
  <cols>
    <col min="1" max="1" width="85.42578125" style="102" customWidth="1"/>
    <col min="2" max="2" width="21" style="102" customWidth="1"/>
    <col min="3" max="3" width="20.28515625" style="102" customWidth="1"/>
    <col min="4" max="6" width="21.140625" style="102" customWidth="1"/>
    <col min="7" max="7" width="19.85546875" style="102" customWidth="1"/>
    <col min="8" max="16384" width="11.42578125" style="102"/>
  </cols>
  <sheetData>
    <row r="1" spans="1:8" ht="21">
      <c r="A1" s="50" t="s">
        <v>234</v>
      </c>
      <c r="B1" s="50"/>
      <c r="C1" s="50"/>
      <c r="D1" s="50"/>
      <c r="E1" s="50"/>
      <c r="F1" s="50"/>
      <c r="G1" s="50"/>
      <c r="H1" s="51"/>
    </row>
    <row r="2" spans="1:8">
      <c r="A2" s="14" t="s">
        <v>122</v>
      </c>
      <c r="B2" s="15"/>
      <c r="C2" s="15"/>
      <c r="D2" s="15"/>
      <c r="E2" s="15"/>
      <c r="F2" s="15"/>
      <c r="G2" s="16"/>
    </row>
    <row r="3" spans="1:8">
      <c r="A3" s="17" t="s">
        <v>235</v>
      </c>
      <c r="B3" s="18"/>
      <c r="C3" s="18"/>
      <c r="D3" s="18"/>
      <c r="E3" s="18"/>
      <c r="F3" s="18"/>
      <c r="G3" s="19"/>
    </row>
    <row r="4" spans="1:8">
      <c r="A4" s="20" t="s">
        <v>170</v>
      </c>
      <c r="B4" s="21"/>
      <c r="C4" s="21"/>
      <c r="D4" s="21"/>
      <c r="E4" s="21"/>
      <c r="F4" s="21"/>
      <c r="G4" s="22"/>
    </row>
    <row r="5" spans="1:8">
      <c r="A5" s="23" t="s">
        <v>2</v>
      </c>
      <c r="B5" s="24"/>
      <c r="C5" s="24"/>
      <c r="D5" s="24"/>
      <c r="E5" s="24"/>
      <c r="F5" s="24"/>
      <c r="G5" s="25"/>
    </row>
    <row r="6" spans="1:8">
      <c r="A6" s="140" t="s">
        <v>236</v>
      </c>
      <c r="B6" s="141" t="s">
        <v>237</v>
      </c>
      <c r="C6" s="141"/>
      <c r="D6" s="141"/>
      <c r="E6" s="141"/>
      <c r="F6" s="141"/>
      <c r="G6" s="141" t="s">
        <v>238</v>
      </c>
    </row>
    <row r="7" spans="1:8" ht="30">
      <c r="A7" s="142"/>
      <c r="B7" s="143" t="s">
        <v>239</v>
      </c>
      <c r="C7" s="103" t="s">
        <v>240</v>
      </c>
      <c r="D7" s="143" t="s">
        <v>241</v>
      </c>
      <c r="E7" s="143" t="s">
        <v>196</v>
      </c>
      <c r="F7" s="143" t="s">
        <v>242</v>
      </c>
      <c r="G7" s="141"/>
    </row>
    <row r="8" spans="1:8">
      <c r="A8" s="144" t="s">
        <v>243</v>
      </c>
      <c r="B8" s="123"/>
      <c r="C8" s="123"/>
      <c r="D8" s="123"/>
      <c r="E8" s="123"/>
      <c r="F8" s="123"/>
      <c r="G8" s="123"/>
    </row>
    <row r="9" spans="1:8">
      <c r="A9" s="104" t="s">
        <v>244</v>
      </c>
      <c r="B9" s="139">
        <v>36211770.829999998</v>
      </c>
      <c r="C9" s="139">
        <v>0</v>
      </c>
      <c r="D9" s="129">
        <f>B9+C9</f>
        <v>36211770.829999998</v>
      </c>
      <c r="E9" s="139">
        <v>37908157.229999997</v>
      </c>
      <c r="F9" s="139">
        <v>37908157.229999997</v>
      </c>
      <c r="G9" s="129">
        <f>F9-B9</f>
        <v>1696386.3999999985</v>
      </c>
      <c r="H9" s="145"/>
    </row>
    <row r="10" spans="1:8">
      <c r="A10" s="104" t="s">
        <v>245</v>
      </c>
      <c r="B10" s="139">
        <v>0</v>
      </c>
      <c r="C10" s="139">
        <v>0</v>
      </c>
      <c r="D10" s="129">
        <f t="shared" ref="D10:D15" si="0">B10+C10</f>
        <v>0</v>
      </c>
      <c r="E10" s="139">
        <v>0</v>
      </c>
      <c r="F10" s="139">
        <v>0</v>
      </c>
      <c r="G10" s="129">
        <f t="shared" ref="G10:G39" si="1">F10-B10</f>
        <v>0</v>
      </c>
    </row>
    <row r="11" spans="1:8">
      <c r="A11" s="104" t="s">
        <v>246</v>
      </c>
      <c r="B11" s="139">
        <v>360268.44</v>
      </c>
      <c r="C11" s="139">
        <v>0</v>
      </c>
      <c r="D11" s="129">
        <f t="shared" si="0"/>
        <v>360268.44</v>
      </c>
      <c r="E11" s="139">
        <v>0</v>
      </c>
      <c r="F11" s="139">
        <v>0</v>
      </c>
      <c r="G11" s="129">
        <f t="shared" si="1"/>
        <v>-360268.44</v>
      </c>
    </row>
    <row r="12" spans="1:8">
      <c r="A12" s="104" t="s">
        <v>247</v>
      </c>
      <c r="B12" s="139">
        <v>23399480.350000001</v>
      </c>
      <c r="C12" s="139">
        <v>9000000</v>
      </c>
      <c r="D12" s="129">
        <f t="shared" si="0"/>
        <v>32399480.350000001</v>
      </c>
      <c r="E12" s="139">
        <v>18026593.149999999</v>
      </c>
      <c r="F12" s="139">
        <v>18026593.149999999</v>
      </c>
      <c r="G12" s="129">
        <f t="shared" si="1"/>
        <v>-5372887.200000003</v>
      </c>
    </row>
    <row r="13" spans="1:8">
      <c r="A13" s="104" t="s">
        <v>248</v>
      </c>
      <c r="B13" s="139">
        <v>1684758.06</v>
      </c>
      <c r="C13" s="139">
        <v>0</v>
      </c>
      <c r="D13" s="129">
        <f t="shared" si="0"/>
        <v>1684758.06</v>
      </c>
      <c r="E13" s="139">
        <v>3365719.72</v>
      </c>
      <c r="F13" s="139">
        <v>3365719.72</v>
      </c>
      <c r="G13" s="129">
        <f t="shared" si="1"/>
        <v>1680961.6600000001</v>
      </c>
    </row>
    <row r="14" spans="1:8">
      <c r="A14" s="104" t="s">
        <v>249</v>
      </c>
      <c r="B14" s="139">
        <v>1780827.43</v>
      </c>
      <c r="C14" s="139">
        <v>0</v>
      </c>
      <c r="D14" s="129">
        <f t="shared" si="0"/>
        <v>1780827.43</v>
      </c>
      <c r="E14" s="139">
        <v>2975441.56</v>
      </c>
      <c r="F14" s="139">
        <v>2975441.56</v>
      </c>
      <c r="G14" s="129">
        <f t="shared" si="1"/>
        <v>1194614.1300000001</v>
      </c>
    </row>
    <row r="15" spans="1:8">
      <c r="A15" s="104" t="s">
        <v>250</v>
      </c>
      <c r="B15" s="139">
        <v>0</v>
      </c>
      <c r="C15" s="139">
        <v>0</v>
      </c>
      <c r="D15" s="129">
        <f t="shared" si="0"/>
        <v>0</v>
      </c>
      <c r="E15" s="139">
        <v>0</v>
      </c>
      <c r="F15" s="139">
        <v>0</v>
      </c>
      <c r="G15" s="129">
        <f t="shared" si="1"/>
        <v>0</v>
      </c>
    </row>
    <row r="16" spans="1:8">
      <c r="A16" s="146" t="s">
        <v>251</v>
      </c>
      <c r="B16" s="129">
        <f t="shared" ref="B16:F16" si="2">SUM(B17:B27)</f>
        <v>127675532.48999998</v>
      </c>
      <c r="C16" s="129">
        <f t="shared" si="2"/>
        <v>0</v>
      </c>
      <c r="D16" s="129">
        <f t="shared" si="2"/>
        <v>127675532.48999998</v>
      </c>
      <c r="E16" s="129">
        <f t="shared" si="2"/>
        <v>135290956.82999998</v>
      </c>
      <c r="F16" s="129">
        <f t="shared" si="2"/>
        <v>135290956.82999998</v>
      </c>
      <c r="G16" s="129">
        <f t="shared" si="1"/>
        <v>7615424.3400000036</v>
      </c>
    </row>
    <row r="17" spans="1:7">
      <c r="A17" s="147" t="s">
        <v>252</v>
      </c>
      <c r="B17" s="139">
        <v>83075089.209999993</v>
      </c>
      <c r="C17" s="139">
        <v>0</v>
      </c>
      <c r="D17" s="129">
        <f t="shared" ref="D17:D27" si="3">B17+C17</f>
        <v>83075089.209999993</v>
      </c>
      <c r="E17" s="139">
        <v>80265634.719999999</v>
      </c>
      <c r="F17" s="139">
        <v>80265634.719999999</v>
      </c>
      <c r="G17" s="129">
        <f t="shared" si="1"/>
        <v>-2809454.4899999946</v>
      </c>
    </row>
    <row r="18" spans="1:7">
      <c r="A18" s="147" t="s">
        <v>253</v>
      </c>
      <c r="B18" s="139">
        <v>28112987.239999998</v>
      </c>
      <c r="C18" s="139">
        <v>0</v>
      </c>
      <c r="D18" s="129">
        <f t="shared" si="3"/>
        <v>28112987.239999998</v>
      </c>
      <c r="E18" s="139">
        <v>29015369.25</v>
      </c>
      <c r="F18" s="139">
        <v>29015369.25</v>
      </c>
      <c r="G18" s="129">
        <f t="shared" si="1"/>
        <v>902382.01000000164</v>
      </c>
    </row>
    <row r="19" spans="1:7">
      <c r="A19" s="147" t="s">
        <v>254</v>
      </c>
      <c r="B19" s="139">
        <v>5424981.5</v>
      </c>
      <c r="C19" s="139">
        <v>0</v>
      </c>
      <c r="D19" s="129">
        <f t="shared" si="3"/>
        <v>5424981.5</v>
      </c>
      <c r="E19" s="139">
        <v>6198940.1600000001</v>
      </c>
      <c r="F19" s="139">
        <v>6198940.1600000001</v>
      </c>
      <c r="G19" s="129">
        <f t="shared" si="1"/>
        <v>773958.66000000015</v>
      </c>
    </row>
    <row r="20" spans="1:7">
      <c r="A20" s="147" t="s">
        <v>255</v>
      </c>
      <c r="B20" s="129"/>
      <c r="C20" s="129"/>
      <c r="D20" s="129">
        <f t="shared" si="3"/>
        <v>0</v>
      </c>
      <c r="E20" s="129"/>
      <c r="F20" s="129"/>
      <c r="G20" s="129">
        <f t="shared" si="1"/>
        <v>0</v>
      </c>
    </row>
    <row r="21" spans="1:7">
      <c r="A21" s="147" t="s">
        <v>256</v>
      </c>
      <c r="B21" s="129"/>
      <c r="C21" s="129"/>
      <c r="D21" s="129">
        <f t="shared" si="3"/>
        <v>0</v>
      </c>
      <c r="E21" s="129"/>
      <c r="F21" s="129"/>
      <c r="G21" s="129">
        <f t="shared" si="1"/>
        <v>0</v>
      </c>
    </row>
    <row r="22" spans="1:7">
      <c r="A22" s="147" t="s">
        <v>257</v>
      </c>
      <c r="B22" s="139">
        <v>2829568.82</v>
      </c>
      <c r="C22" s="139">
        <v>0</v>
      </c>
      <c r="D22" s="129">
        <f t="shared" si="3"/>
        <v>2829568.82</v>
      </c>
      <c r="E22" s="139">
        <v>1957544.19</v>
      </c>
      <c r="F22" s="139">
        <v>1957544.19</v>
      </c>
      <c r="G22" s="129">
        <f t="shared" si="1"/>
        <v>-872024.62999999989</v>
      </c>
    </row>
    <row r="23" spans="1:7">
      <c r="A23" s="147" t="s">
        <v>258</v>
      </c>
      <c r="B23" s="129"/>
      <c r="C23" s="129"/>
      <c r="D23" s="129">
        <f t="shared" si="3"/>
        <v>0</v>
      </c>
      <c r="E23" s="129"/>
      <c r="F23" s="129"/>
      <c r="G23" s="129">
        <f t="shared" si="1"/>
        <v>0</v>
      </c>
    </row>
    <row r="24" spans="1:7">
      <c r="A24" s="147" t="s">
        <v>259</v>
      </c>
      <c r="B24" s="129"/>
      <c r="C24" s="129"/>
      <c r="D24" s="129">
        <f t="shared" si="3"/>
        <v>0</v>
      </c>
      <c r="E24" s="129"/>
      <c r="F24" s="129"/>
      <c r="G24" s="129">
        <f t="shared" si="1"/>
        <v>0</v>
      </c>
    </row>
    <row r="25" spans="1:7">
      <c r="A25" s="147" t="s">
        <v>260</v>
      </c>
      <c r="B25" s="139">
        <v>3165822.99</v>
      </c>
      <c r="C25" s="139">
        <v>0</v>
      </c>
      <c r="D25" s="129">
        <f t="shared" si="3"/>
        <v>3165822.99</v>
      </c>
      <c r="E25" s="139">
        <v>1540943.51</v>
      </c>
      <c r="F25" s="139">
        <v>1540943.51</v>
      </c>
      <c r="G25" s="129">
        <f t="shared" si="1"/>
        <v>-1624879.4800000002</v>
      </c>
    </row>
    <row r="26" spans="1:7">
      <c r="A26" s="147" t="s">
        <v>261</v>
      </c>
      <c r="B26" s="139">
        <v>5067082.7300000004</v>
      </c>
      <c r="C26" s="139">
        <v>0</v>
      </c>
      <c r="D26" s="129">
        <f t="shared" si="3"/>
        <v>5067082.7300000004</v>
      </c>
      <c r="E26" s="139">
        <v>16312525</v>
      </c>
      <c r="F26" s="139">
        <v>16312525</v>
      </c>
      <c r="G26" s="129">
        <f t="shared" si="1"/>
        <v>11245442.27</v>
      </c>
    </row>
    <row r="27" spans="1:7">
      <c r="A27" s="147" t="s">
        <v>262</v>
      </c>
      <c r="B27" s="139">
        <v>0</v>
      </c>
      <c r="C27" s="139">
        <v>0</v>
      </c>
      <c r="D27" s="129">
        <f t="shared" si="3"/>
        <v>0</v>
      </c>
      <c r="E27" s="139">
        <v>0</v>
      </c>
      <c r="F27" s="139">
        <v>0</v>
      </c>
      <c r="G27" s="129">
        <f t="shared" si="1"/>
        <v>0</v>
      </c>
    </row>
    <row r="28" spans="1:7">
      <c r="A28" s="104" t="s">
        <v>263</v>
      </c>
      <c r="B28" s="129">
        <f>SUM(B29:B33)</f>
        <v>5786521.1299999999</v>
      </c>
      <c r="C28" s="129">
        <f t="shared" ref="C28:F28" si="4">SUM(C29:C33)</f>
        <v>0</v>
      </c>
      <c r="D28" s="129">
        <f t="shared" si="4"/>
        <v>5786521.1299999999</v>
      </c>
      <c r="E28" s="129">
        <f t="shared" si="4"/>
        <v>2228479.7799999998</v>
      </c>
      <c r="F28" s="129">
        <f t="shared" si="4"/>
        <v>2228479.7799999998</v>
      </c>
      <c r="G28" s="129">
        <f t="shared" si="1"/>
        <v>-3558041.35</v>
      </c>
    </row>
    <row r="29" spans="1:7">
      <c r="A29" s="147" t="s">
        <v>264</v>
      </c>
      <c r="B29" s="139">
        <v>100000</v>
      </c>
      <c r="C29" s="139">
        <v>0</v>
      </c>
      <c r="D29" s="129">
        <f t="shared" ref="D29:D33" si="5">B29+C29</f>
        <v>100000</v>
      </c>
      <c r="E29" s="139">
        <v>2472.04</v>
      </c>
      <c r="F29" s="139">
        <v>2472.04</v>
      </c>
      <c r="G29" s="129">
        <f t="shared" si="1"/>
        <v>-97527.96</v>
      </c>
    </row>
    <row r="30" spans="1:7">
      <c r="A30" s="147" t="s">
        <v>265</v>
      </c>
      <c r="B30" s="139">
        <v>269787.21000000002</v>
      </c>
      <c r="C30" s="139">
        <v>0</v>
      </c>
      <c r="D30" s="129">
        <f t="shared" si="5"/>
        <v>269787.21000000002</v>
      </c>
      <c r="E30" s="139">
        <v>223403.88</v>
      </c>
      <c r="F30" s="139">
        <v>223403.88</v>
      </c>
      <c r="G30" s="129">
        <f t="shared" si="1"/>
        <v>-46383.330000000016</v>
      </c>
    </row>
    <row r="31" spans="1:7">
      <c r="A31" s="147" t="s">
        <v>266</v>
      </c>
      <c r="B31" s="139">
        <v>1069377.6599999999</v>
      </c>
      <c r="C31" s="139">
        <v>0</v>
      </c>
      <c r="D31" s="129">
        <f t="shared" si="5"/>
        <v>1069377.6599999999</v>
      </c>
      <c r="E31" s="139">
        <v>1144640.18</v>
      </c>
      <c r="F31" s="139">
        <v>1144640.18</v>
      </c>
      <c r="G31" s="129">
        <f t="shared" si="1"/>
        <v>75262.520000000019</v>
      </c>
    </row>
    <row r="32" spans="1:7">
      <c r="A32" s="147" t="s">
        <v>267</v>
      </c>
      <c r="B32" s="139">
        <v>0</v>
      </c>
      <c r="C32" s="139">
        <v>0</v>
      </c>
      <c r="D32" s="129">
        <f t="shared" si="5"/>
        <v>0</v>
      </c>
      <c r="E32" s="139">
        <v>0</v>
      </c>
      <c r="F32" s="139">
        <v>0</v>
      </c>
      <c r="G32" s="129">
        <f t="shared" si="1"/>
        <v>0</v>
      </c>
    </row>
    <row r="33" spans="1:8">
      <c r="A33" s="147" t="s">
        <v>268</v>
      </c>
      <c r="B33" s="139">
        <v>4347356.26</v>
      </c>
      <c r="C33" s="139">
        <v>0</v>
      </c>
      <c r="D33" s="129">
        <f t="shared" si="5"/>
        <v>4347356.26</v>
      </c>
      <c r="E33" s="139">
        <v>857963.68</v>
      </c>
      <c r="F33" s="139">
        <v>857963.68</v>
      </c>
      <c r="G33" s="129">
        <f t="shared" si="1"/>
        <v>-3489392.5799999996</v>
      </c>
    </row>
    <row r="34" spans="1:8">
      <c r="A34" s="104" t="s">
        <v>269</v>
      </c>
      <c r="B34" s="139">
        <v>0</v>
      </c>
      <c r="C34" s="139">
        <v>0</v>
      </c>
      <c r="D34" s="129">
        <f>B34+C34</f>
        <v>0</v>
      </c>
      <c r="E34" s="139">
        <v>0</v>
      </c>
      <c r="F34" s="139">
        <v>0</v>
      </c>
      <c r="G34" s="129">
        <f t="shared" si="1"/>
        <v>0</v>
      </c>
    </row>
    <row r="35" spans="1:8">
      <c r="A35" s="104" t="s">
        <v>270</v>
      </c>
      <c r="B35" s="129">
        <f>B36</f>
        <v>0</v>
      </c>
      <c r="C35" s="129">
        <f>C36</f>
        <v>33166893.719999999</v>
      </c>
      <c r="D35" s="129">
        <f>B35+C35</f>
        <v>33166893.719999999</v>
      </c>
      <c r="E35" s="129">
        <f>E36</f>
        <v>2602602.8199999998</v>
      </c>
      <c r="F35" s="129">
        <f>F36</f>
        <v>2602602.8199999998</v>
      </c>
      <c r="G35" s="129">
        <f t="shared" si="1"/>
        <v>2602602.8199999998</v>
      </c>
    </row>
    <row r="36" spans="1:8">
      <c r="A36" s="147" t="s">
        <v>271</v>
      </c>
      <c r="B36" s="139">
        <v>0</v>
      </c>
      <c r="C36" s="139">
        <v>33166893.719999999</v>
      </c>
      <c r="D36" s="129">
        <f>B36+C36</f>
        <v>33166893.719999999</v>
      </c>
      <c r="E36" s="139">
        <v>2602602.8199999998</v>
      </c>
      <c r="F36" s="139">
        <v>2602602.8199999998</v>
      </c>
      <c r="G36" s="129">
        <f t="shared" si="1"/>
        <v>2602602.8199999998</v>
      </c>
    </row>
    <row r="37" spans="1:8">
      <c r="A37" s="104" t="s">
        <v>272</v>
      </c>
      <c r="B37" s="129">
        <f>B38+B39</f>
        <v>0</v>
      </c>
      <c r="C37" s="129">
        <f t="shared" ref="C37:F37" si="6">C38+C39</f>
        <v>0</v>
      </c>
      <c r="D37" s="129">
        <f t="shared" si="6"/>
        <v>0</v>
      </c>
      <c r="E37" s="129">
        <f t="shared" si="6"/>
        <v>0</v>
      </c>
      <c r="F37" s="129">
        <f t="shared" si="6"/>
        <v>0</v>
      </c>
      <c r="G37" s="129">
        <f t="shared" si="1"/>
        <v>0</v>
      </c>
    </row>
    <row r="38" spans="1:8">
      <c r="A38" s="147" t="s">
        <v>273</v>
      </c>
      <c r="B38" s="129"/>
      <c r="C38" s="129"/>
      <c r="D38" s="129">
        <f>B38+C38</f>
        <v>0</v>
      </c>
      <c r="E38" s="129"/>
      <c r="F38" s="129"/>
      <c r="G38" s="129">
        <f t="shared" si="1"/>
        <v>0</v>
      </c>
    </row>
    <row r="39" spans="1:8">
      <c r="A39" s="147" t="s">
        <v>274</v>
      </c>
      <c r="B39" s="129"/>
      <c r="C39" s="129"/>
      <c r="D39" s="129">
        <f>B39+C39</f>
        <v>0</v>
      </c>
      <c r="E39" s="129"/>
      <c r="F39" s="129"/>
      <c r="G39" s="129">
        <f t="shared" si="1"/>
        <v>0</v>
      </c>
    </row>
    <row r="40" spans="1:8">
      <c r="A40" s="105"/>
      <c r="B40" s="129"/>
      <c r="C40" s="129"/>
      <c r="D40" s="129"/>
      <c r="E40" s="129"/>
      <c r="F40" s="129"/>
      <c r="G40" s="129"/>
    </row>
    <row r="41" spans="1:8">
      <c r="A41" s="106" t="s">
        <v>275</v>
      </c>
      <c r="B41" s="128">
        <f>B9+B10+B11+B12+B13+B14+B15+B16+B28++B34+B35+B37</f>
        <v>196899158.72999996</v>
      </c>
      <c r="C41" s="128">
        <f t="shared" ref="C41:G41" si="7">C9+C10+C11+C12+C13+C14+C15+C16+C28++C34+C35+C37</f>
        <v>42166893.719999999</v>
      </c>
      <c r="D41" s="128">
        <f t="shared" si="7"/>
        <v>239066052.44999999</v>
      </c>
      <c r="E41" s="128">
        <f t="shared" si="7"/>
        <v>202397951.08999997</v>
      </c>
      <c r="F41" s="128">
        <f t="shared" si="7"/>
        <v>202397951.08999997</v>
      </c>
      <c r="G41" s="128">
        <f t="shared" si="7"/>
        <v>5498792.3599999994</v>
      </c>
    </row>
    <row r="42" spans="1:8">
      <c r="A42" s="106" t="s">
        <v>276</v>
      </c>
      <c r="B42" s="148"/>
      <c r="C42" s="148"/>
      <c r="D42" s="148"/>
      <c r="E42" s="148"/>
      <c r="F42" s="148"/>
      <c r="G42" s="128">
        <f>IF((F41-B41)&lt;0,0,(F41-B41))</f>
        <v>5498792.3600000143</v>
      </c>
      <c r="H42" s="145"/>
    </row>
    <row r="43" spans="1:8">
      <c r="A43" s="105"/>
      <c r="B43" s="130"/>
      <c r="C43" s="130"/>
      <c r="D43" s="130"/>
      <c r="E43" s="130"/>
      <c r="F43" s="130"/>
      <c r="G43" s="130"/>
    </row>
    <row r="44" spans="1:8">
      <c r="A44" s="106" t="s">
        <v>277</v>
      </c>
      <c r="B44" s="130"/>
      <c r="C44" s="130"/>
      <c r="D44" s="130"/>
      <c r="E44" s="130"/>
      <c r="F44" s="130"/>
      <c r="G44" s="130"/>
    </row>
    <row r="45" spans="1:8">
      <c r="A45" s="104" t="s">
        <v>278</v>
      </c>
      <c r="B45" s="129">
        <f>SUM(B46:B53)</f>
        <v>108828288</v>
      </c>
      <c r="C45" s="129">
        <f t="shared" ref="C45:F45" si="8">SUM(C46:C53)</f>
        <v>14097658</v>
      </c>
      <c r="D45" s="129">
        <f t="shared" si="8"/>
        <v>122925946</v>
      </c>
      <c r="E45" s="129">
        <f t="shared" si="8"/>
        <v>97788172.090000004</v>
      </c>
      <c r="F45" s="129">
        <f t="shared" si="8"/>
        <v>97788172.090000004</v>
      </c>
      <c r="G45" s="129">
        <f>F45-B45</f>
        <v>-11040115.909999996</v>
      </c>
    </row>
    <row r="46" spans="1:8">
      <c r="A46" s="149" t="s">
        <v>279</v>
      </c>
      <c r="B46" s="129"/>
      <c r="C46" s="129"/>
      <c r="D46" s="129">
        <f>B46+C46</f>
        <v>0</v>
      </c>
      <c r="E46" s="129"/>
      <c r="F46" s="129"/>
      <c r="G46" s="129">
        <f>F46-B46</f>
        <v>0</v>
      </c>
    </row>
    <row r="47" spans="1:8">
      <c r="A47" s="149" t="s">
        <v>280</v>
      </c>
      <c r="B47" s="129"/>
      <c r="C47" s="129"/>
      <c r="D47" s="129">
        <f t="shared" ref="D47:D53" si="9">B47+C47</f>
        <v>0</v>
      </c>
      <c r="E47" s="129"/>
      <c r="F47" s="129"/>
      <c r="G47" s="129">
        <f t="shared" ref="G47:G48" si="10">F47-B47</f>
        <v>0</v>
      </c>
    </row>
    <row r="48" spans="1:8">
      <c r="A48" s="149" t="s">
        <v>281</v>
      </c>
      <c r="B48" s="139">
        <v>32181847</v>
      </c>
      <c r="C48" s="139">
        <v>2744992</v>
      </c>
      <c r="D48" s="129">
        <f t="shared" si="9"/>
        <v>34926839</v>
      </c>
      <c r="E48" s="139">
        <v>31768812.829999998</v>
      </c>
      <c r="F48" s="139">
        <v>31768812.829999998</v>
      </c>
      <c r="G48" s="129">
        <f t="shared" si="10"/>
        <v>-413034.17000000179</v>
      </c>
    </row>
    <row r="49" spans="1:7" ht="30">
      <c r="A49" s="149" t="s">
        <v>282</v>
      </c>
      <c r="B49" s="139">
        <v>76646441</v>
      </c>
      <c r="C49" s="139">
        <v>11352666</v>
      </c>
      <c r="D49" s="129">
        <f t="shared" si="9"/>
        <v>87999107</v>
      </c>
      <c r="E49" s="139">
        <v>66019359.259999998</v>
      </c>
      <c r="F49" s="139">
        <v>66019359.259999998</v>
      </c>
      <c r="G49" s="129">
        <f>F49-B49</f>
        <v>-10627081.740000002</v>
      </c>
    </row>
    <row r="50" spans="1:7">
      <c r="A50" s="149" t="s">
        <v>283</v>
      </c>
      <c r="B50" s="129"/>
      <c r="C50" s="129"/>
      <c r="D50" s="129">
        <f t="shared" si="9"/>
        <v>0</v>
      </c>
      <c r="E50" s="129"/>
      <c r="F50" s="129"/>
      <c r="G50" s="129">
        <f t="shared" ref="G50:G63" si="11">F50-B50</f>
        <v>0</v>
      </c>
    </row>
    <row r="51" spans="1:7">
      <c r="A51" s="149" t="s">
        <v>284</v>
      </c>
      <c r="B51" s="129"/>
      <c r="C51" s="129"/>
      <c r="D51" s="129">
        <f t="shared" si="9"/>
        <v>0</v>
      </c>
      <c r="E51" s="129"/>
      <c r="F51" s="129"/>
      <c r="G51" s="129">
        <f t="shared" si="11"/>
        <v>0</v>
      </c>
    </row>
    <row r="52" spans="1:7" ht="30">
      <c r="A52" s="150" t="s">
        <v>285</v>
      </c>
      <c r="B52" s="129"/>
      <c r="C52" s="129"/>
      <c r="D52" s="129">
        <f t="shared" si="9"/>
        <v>0</v>
      </c>
      <c r="E52" s="129"/>
      <c r="F52" s="129"/>
      <c r="G52" s="129">
        <f t="shared" si="11"/>
        <v>0</v>
      </c>
    </row>
    <row r="53" spans="1:7">
      <c r="A53" s="147" t="s">
        <v>286</v>
      </c>
      <c r="B53" s="129"/>
      <c r="C53" s="129"/>
      <c r="D53" s="129">
        <f t="shared" si="9"/>
        <v>0</v>
      </c>
      <c r="E53" s="129"/>
      <c r="F53" s="129"/>
      <c r="G53" s="129">
        <f t="shared" si="11"/>
        <v>0</v>
      </c>
    </row>
    <row r="54" spans="1:7">
      <c r="A54" s="104" t="s">
        <v>287</v>
      </c>
      <c r="B54" s="129">
        <f>SUM(B55:B58)</f>
        <v>0</v>
      </c>
      <c r="C54" s="129">
        <f t="shared" ref="C54:F54" si="12">SUM(C55:C58)</f>
        <v>0</v>
      </c>
      <c r="D54" s="129">
        <f t="shared" si="12"/>
        <v>0</v>
      </c>
      <c r="E54" s="129">
        <f t="shared" si="12"/>
        <v>0</v>
      </c>
      <c r="F54" s="129">
        <f t="shared" si="12"/>
        <v>0</v>
      </c>
      <c r="G54" s="129">
        <f t="shared" si="11"/>
        <v>0</v>
      </c>
    </row>
    <row r="55" spans="1:7">
      <c r="A55" s="150" t="s">
        <v>288</v>
      </c>
      <c r="B55" s="129"/>
      <c r="C55" s="129"/>
      <c r="D55" s="129">
        <f t="shared" ref="D55:D58" si="13">B55+C55</f>
        <v>0</v>
      </c>
      <c r="E55" s="129"/>
      <c r="F55" s="129"/>
      <c r="G55" s="129">
        <f t="shared" si="11"/>
        <v>0</v>
      </c>
    </row>
    <row r="56" spans="1:7">
      <c r="A56" s="149" t="s">
        <v>289</v>
      </c>
      <c r="B56" s="129"/>
      <c r="C56" s="129"/>
      <c r="D56" s="129">
        <f t="shared" si="13"/>
        <v>0</v>
      </c>
      <c r="E56" s="129"/>
      <c r="F56" s="129"/>
      <c r="G56" s="129">
        <f t="shared" si="11"/>
        <v>0</v>
      </c>
    </row>
    <row r="57" spans="1:7">
      <c r="A57" s="149" t="s">
        <v>290</v>
      </c>
      <c r="B57" s="129"/>
      <c r="C57" s="129"/>
      <c r="D57" s="129">
        <f t="shared" si="13"/>
        <v>0</v>
      </c>
      <c r="E57" s="129"/>
      <c r="F57" s="129"/>
      <c r="G57" s="129">
        <f t="shared" si="11"/>
        <v>0</v>
      </c>
    </row>
    <row r="58" spans="1:7">
      <c r="A58" s="150" t="s">
        <v>291</v>
      </c>
      <c r="B58" s="139">
        <v>0</v>
      </c>
      <c r="C58" s="139">
        <v>0</v>
      </c>
      <c r="D58" s="129">
        <f t="shared" si="13"/>
        <v>0</v>
      </c>
      <c r="E58" s="139">
        <v>0</v>
      </c>
      <c r="F58" s="139">
        <v>0</v>
      </c>
      <c r="G58" s="129">
        <f t="shared" si="11"/>
        <v>0</v>
      </c>
    </row>
    <row r="59" spans="1:7">
      <c r="A59" s="104" t="s">
        <v>292</v>
      </c>
      <c r="B59" s="129">
        <f>B60+B61</f>
        <v>0</v>
      </c>
      <c r="C59" s="129">
        <f t="shared" ref="C59:F59" si="14">C60+C61</f>
        <v>0</v>
      </c>
      <c r="D59" s="129">
        <f t="shared" si="14"/>
        <v>0</v>
      </c>
      <c r="E59" s="129">
        <f t="shared" si="14"/>
        <v>0</v>
      </c>
      <c r="F59" s="129">
        <f t="shared" si="14"/>
        <v>0</v>
      </c>
      <c r="G59" s="129">
        <f t="shared" si="11"/>
        <v>0</v>
      </c>
    </row>
    <row r="60" spans="1:7">
      <c r="A60" s="149" t="s">
        <v>293</v>
      </c>
      <c r="B60" s="139">
        <v>0</v>
      </c>
      <c r="C60" s="139">
        <v>0</v>
      </c>
      <c r="D60" s="129">
        <f t="shared" ref="D60:D63" si="15">B60+C60</f>
        <v>0</v>
      </c>
      <c r="E60" s="139">
        <v>0</v>
      </c>
      <c r="F60" s="139">
        <v>0</v>
      </c>
      <c r="G60" s="129">
        <f t="shared" si="11"/>
        <v>0</v>
      </c>
    </row>
    <row r="61" spans="1:7">
      <c r="A61" s="149" t="s">
        <v>294</v>
      </c>
      <c r="B61" s="139">
        <v>0</v>
      </c>
      <c r="C61" s="139">
        <v>0</v>
      </c>
      <c r="D61" s="129">
        <f t="shared" si="15"/>
        <v>0</v>
      </c>
      <c r="E61" s="139">
        <v>0</v>
      </c>
      <c r="F61" s="139">
        <v>0</v>
      </c>
      <c r="G61" s="129">
        <f t="shared" si="11"/>
        <v>0</v>
      </c>
    </row>
    <row r="62" spans="1:7">
      <c r="A62" s="104" t="s">
        <v>295</v>
      </c>
      <c r="B62" s="139">
        <v>0</v>
      </c>
      <c r="C62" s="139">
        <v>0</v>
      </c>
      <c r="D62" s="129">
        <f t="shared" si="15"/>
        <v>0</v>
      </c>
      <c r="E62" s="139">
        <v>0</v>
      </c>
      <c r="F62" s="139">
        <v>0</v>
      </c>
      <c r="G62" s="129">
        <f t="shared" si="11"/>
        <v>0</v>
      </c>
    </row>
    <row r="63" spans="1:7">
      <c r="A63" s="104" t="s">
        <v>296</v>
      </c>
      <c r="B63" s="139">
        <v>0</v>
      </c>
      <c r="C63" s="139">
        <v>0</v>
      </c>
      <c r="D63" s="129">
        <f t="shared" si="15"/>
        <v>0</v>
      </c>
      <c r="E63" s="139">
        <v>0</v>
      </c>
      <c r="F63" s="129"/>
      <c r="G63" s="129">
        <f t="shared" si="11"/>
        <v>0</v>
      </c>
    </row>
    <row r="64" spans="1:7">
      <c r="A64" s="105"/>
      <c r="B64" s="130"/>
      <c r="C64" s="130"/>
      <c r="D64" s="130"/>
      <c r="E64" s="130"/>
      <c r="F64" s="130"/>
      <c r="G64" s="130"/>
    </row>
    <row r="65" spans="1:7">
      <c r="A65" s="106" t="s">
        <v>297</v>
      </c>
      <c r="B65" s="128">
        <f>B45+B54+B59+B62+B63</f>
        <v>108828288</v>
      </c>
      <c r="C65" s="128">
        <f t="shared" ref="C65:F65" si="16">C45+C54+C59+C62+C63</f>
        <v>14097658</v>
      </c>
      <c r="D65" s="128">
        <f t="shared" si="16"/>
        <v>122925946</v>
      </c>
      <c r="E65" s="128">
        <f t="shared" si="16"/>
        <v>97788172.090000004</v>
      </c>
      <c r="F65" s="128">
        <f t="shared" si="16"/>
        <v>97788172.090000004</v>
      </c>
      <c r="G65" s="128">
        <f>F65-B65</f>
        <v>-11040115.909999996</v>
      </c>
    </row>
    <row r="66" spans="1:7">
      <c r="A66" s="105"/>
      <c r="B66" s="130"/>
      <c r="C66" s="130"/>
      <c r="D66" s="130"/>
      <c r="E66" s="130"/>
      <c r="F66" s="130"/>
      <c r="G66" s="130"/>
    </row>
    <row r="67" spans="1:7">
      <c r="A67" s="106" t="s">
        <v>298</v>
      </c>
      <c r="B67" s="128">
        <f>B68</f>
        <v>0</v>
      </c>
      <c r="C67" s="128">
        <f t="shared" ref="C67:G67" si="17">C68</f>
        <v>15000000</v>
      </c>
      <c r="D67" s="128">
        <f t="shared" si="17"/>
        <v>15000000</v>
      </c>
      <c r="E67" s="128">
        <f t="shared" si="17"/>
        <v>0</v>
      </c>
      <c r="F67" s="128">
        <f t="shared" si="17"/>
        <v>0</v>
      </c>
      <c r="G67" s="128">
        <f t="shared" si="17"/>
        <v>0</v>
      </c>
    </row>
    <row r="68" spans="1:7">
      <c r="A68" s="104" t="s">
        <v>299</v>
      </c>
      <c r="B68" s="139">
        <v>0</v>
      </c>
      <c r="C68" s="139">
        <v>15000000</v>
      </c>
      <c r="D68" s="129">
        <f>B68+C68</f>
        <v>15000000</v>
      </c>
      <c r="E68" s="139">
        <v>0</v>
      </c>
      <c r="F68" s="139">
        <v>0</v>
      </c>
      <c r="G68" s="129">
        <f t="shared" ref="G68" si="18">F68-B68</f>
        <v>0</v>
      </c>
    </row>
    <row r="69" spans="1:7">
      <c r="A69" s="105"/>
      <c r="B69" s="130"/>
      <c r="C69" s="130"/>
      <c r="D69" s="130"/>
      <c r="E69" s="130"/>
      <c r="F69" s="130"/>
      <c r="G69" s="130"/>
    </row>
    <row r="70" spans="1:7">
      <c r="A70" s="106" t="s">
        <v>300</v>
      </c>
      <c r="B70" s="128">
        <f>B41+B65+B67</f>
        <v>305727446.72999996</v>
      </c>
      <c r="C70" s="128">
        <f t="shared" ref="C70:G70" si="19">C41+C65+C67</f>
        <v>71264551.719999999</v>
      </c>
      <c r="D70" s="128">
        <f t="shared" si="19"/>
        <v>376991998.44999999</v>
      </c>
      <c r="E70" s="128">
        <f t="shared" si="19"/>
        <v>300186123.17999995</v>
      </c>
      <c r="F70" s="128">
        <f t="shared" si="19"/>
        <v>300186123.17999995</v>
      </c>
      <c r="G70" s="128">
        <f t="shared" si="19"/>
        <v>-5541323.549999997</v>
      </c>
    </row>
    <row r="71" spans="1:7">
      <c r="A71" s="105"/>
      <c r="B71" s="130"/>
      <c r="C71" s="130"/>
      <c r="D71" s="130"/>
      <c r="E71" s="130"/>
      <c r="F71" s="130"/>
      <c r="G71" s="130"/>
    </row>
    <row r="72" spans="1:7">
      <c r="A72" s="106" t="s">
        <v>301</v>
      </c>
      <c r="B72" s="130"/>
      <c r="C72" s="130"/>
      <c r="D72" s="130"/>
      <c r="E72" s="130"/>
      <c r="F72" s="130"/>
      <c r="G72" s="130"/>
    </row>
    <row r="73" spans="1:7" ht="30">
      <c r="A73" s="151" t="s">
        <v>302</v>
      </c>
      <c r="B73" s="139">
        <v>0</v>
      </c>
      <c r="C73" s="139">
        <v>15000000</v>
      </c>
      <c r="D73" s="129">
        <f t="shared" ref="D73:D74" si="20">B73+C73</f>
        <v>15000000</v>
      </c>
      <c r="E73" s="139">
        <v>0</v>
      </c>
      <c r="F73" s="139">
        <v>0</v>
      </c>
      <c r="G73" s="129">
        <f t="shared" ref="G73:G74" si="21">F73-B73</f>
        <v>0</v>
      </c>
    </row>
    <row r="74" spans="1:7" ht="30">
      <c r="A74" s="151" t="s">
        <v>303</v>
      </c>
      <c r="B74" s="139">
        <v>0</v>
      </c>
      <c r="C74" s="139">
        <v>0</v>
      </c>
      <c r="D74" s="129">
        <f t="shared" si="20"/>
        <v>0</v>
      </c>
      <c r="E74" s="139">
        <v>0</v>
      </c>
      <c r="F74" s="139">
        <v>0</v>
      </c>
      <c r="G74" s="129">
        <f t="shared" si="21"/>
        <v>0</v>
      </c>
    </row>
    <row r="75" spans="1:7">
      <c r="A75" s="113" t="s">
        <v>304</v>
      </c>
      <c r="B75" s="128">
        <f>B73+B74</f>
        <v>0</v>
      </c>
      <c r="C75" s="128">
        <f t="shared" ref="C75:G75" si="22">C73+C74</f>
        <v>15000000</v>
      </c>
      <c r="D75" s="128">
        <f t="shared" si="22"/>
        <v>15000000</v>
      </c>
      <c r="E75" s="128">
        <f t="shared" si="22"/>
        <v>0</v>
      </c>
      <c r="F75" s="128">
        <f t="shared" si="22"/>
        <v>0</v>
      </c>
      <c r="G75" s="128">
        <f t="shared" si="22"/>
        <v>0</v>
      </c>
    </row>
    <row r="76" spans="1:7">
      <c r="A76" s="107"/>
      <c r="B76" s="135"/>
      <c r="C76" s="135"/>
      <c r="D76" s="135"/>
      <c r="E76" s="135"/>
      <c r="F76" s="135"/>
      <c r="G76" s="135"/>
    </row>
    <row r="77" spans="1:7">
      <c r="B77" s="152"/>
      <c r="C77" s="152"/>
      <c r="D77" s="152"/>
      <c r="E77" s="152"/>
      <c r="F77" s="152"/>
      <c r="G77" s="152"/>
    </row>
    <row r="78" spans="1:7">
      <c r="B78" s="152"/>
      <c r="C78" s="152"/>
      <c r="D78" s="152">
        <f>B78+C78</f>
        <v>0</v>
      </c>
      <c r="E78" s="152"/>
      <c r="F78" s="152"/>
      <c r="G78" s="153">
        <f t="shared" ref="G78" si="23">B78-F78</f>
        <v>0</v>
      </c>
    </row>
    <row r="79" spans="1:7">
      <c r="B79" s="152"/>
      <c r="C79" s="152"/>
      <c r="D79" s="152"/>
      <c r="E79" s="152"/>
      <c r="F79" s="152"/>
      <c r="G79" s="153"/>
    </row>
    <row r="80" spans="1:7">
      <c r="B80" s="154"/>
      <c r="C80" s="154"/>
      <c r="D80" s="154"/>
      <c r="E80" s="154"/>
      <c r="F80" s="154"/>
      <c r="G80" s="15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sqref="A1:XFD1048576"/>
    </sheetView>
  </sheetViews>
  <sheetFormatPr baseColWidth="10" defaultRowHeight="15"/>
  <cols>
    <col min="1" max="1" width="92.85546875" bestFit="1" customWidth="1"/>
    <col min="2" max="7" width="15.140625" bestFit="1" customWidth="1"/>
    <col min="8" max="8" width="4" bestFit="1" customWidth="1"/>
  </cols>
  <sheetData>
    <row r="1" spans="1:8" ht="21">
      <c r="A1" s="155" t="s">
        <v>305</v>
      </c>
      <c r="B1" s="50"/>
      <c r="C1" s="50"/>
      <c r="D1" s="50"/>
      <c r="E1" s="50"/>
      <c r="F1" s="50"/>
      <c r="G1" s="50"/>
      <c r="H1" s="157"/>
    </row>
    <row r="2" spans="1:8">
      <c r="A2" s="177" t="s">
        <v>122</v>
      </c>
      <c r="B2" s="177"/>
      <c r="C2" s="177"/>
      <c r="D2" s="177"/>
      <c r="E2" s="177"/>
      <c r="F2" s="177"/>
      <c r="G2" s="177"/>
      <c r="H2" s="157"/>
    </row>
    <row r="3" spans="1:8">
      <c r="A3" s="178" t="s">
        <v>306</v>
      </c>
      <c r="B3" s="178"/>
      <c r="C3" s="178"/>
      <c r="D3" s="178"/>
      <c r="E3" s="178"/>
      <c r="F3" s="178"/>
      <c r="G3" s="178"/>
      <c r="H3" s="157"/>
    </row>
    <row r="4" spans="1:8">
      <c r="A4" s="178" t="s">
        <v>307</v>
      </c>
      <c r="B4" s="178"/>
      <c r="C4" s="178"/>
      <c r="D4" s="178"/>
      <c r="E4" s="178"/>
      <c r="F4" s="178"/>
      <c r="G4" s="178"/>
      <c r="H4" s="157"/>
    </row>
    <row r="5" spans="1:8">
      <c r="A5" s="179" t="s">
        <v>170</v>
      </c>
      <c r="B5" s="179"/>
      <c r="C5" s="179"/>
      <c r="D5" s="179"/>
      <c r="E5" s="179"/>
      <c r="F5" s="179"/>
      <c r="G5" s="179"/>
      <c r="H5" s="157"/>
    </row>
    <row r="6" spans="1:8">
      <c r="A6" s="142" t="s">
        <v>2</v>
      </c>
      <c r="B6" s="142"/>
      <c r="C6" s="142"/>
      <c r="D6" s="142"/>
      <c r="E6" s="142"/>
      <c r="F6" s="142"/>
      <c r="G6" s="142"/>
      <c r="H6" s="157"/>
    </row>
    <row r="7" spans="1:8">
      <c r="A7" s="156" t="s">
        <v>4</v>
      </c>
      <c r="B7" s="156" t="s">
        <v>308</v>
      </c>
      <c r="C7" s="156"/>
      <c r="D7" s="156"/>
      <c r="E7" s="156"/>
      <c r="F7" s="156"/>
      <c r="G7" s="176" t="s">
        <v>309</v>
      </c>
      <c r="H7" s="157"/>
    </row>
    <row r="8" spans="1:8" ht="60">
      <c r="A8" s="156"/>
      <c r="B8" s="162" t="s">
        <v>310</v>
      </c>
      <c r="C8" s="162" t="s">
        <v>311</v>
      </c>
      <c r="D8" s="162" t="s">
        <v>312</v>
      </c>
      <c r="E8" s="162" t="s">
        <v>196</v>
      </c>
      <c r="F8" s="162" t="s">
        <v>313</v>
      </c>
      <c r="G8" s="156"/>
      <c r="H8" s="157"/>
    </row>
    <row r="9" spans="1:8">
      <c r="A9" s="164" t="s">
        <v>314</v>
      </c>
      <c r="B9" s="170">
        <v>196899158.72999999</v>
      </c>
      <c r="C9" s="170">
        <v>88426331.700000003</v>
      </c>
      <c r="D9" s="170">
        <v>285325490.43000001</v>
      </c>
      <c r="E9" s="170">
        <v>132676121.82000001</v>
      </c>
      <c r="F9" s="170">
        <v>130950952.61</v>
      </c>
      <c r="G9" s="170">
        <v>152649368.60999995</v>
      </c>
      <c r="H9" s="157"/>
    </row>
    <row r="10" spans="1:8">
      <c r="A10" s="165" t="s">
        <v>315</v>
      </c>
      <c r="B10" s="171">
        <v>118552730.62</v>
      </c>
      <c r="C10" s="171">
        <v>7345593.8000000007</v>
      </c>
      <c r="D10" s="171">
        <v>125898324.41999999</v>
      </c>
      <c r="E10" s="171">
        <v>67245916.300000012</v>
      </c>
      <c r="F10" s="171">
        <v>67244994.300000012</v>
      </c>
      <c r="G10" s="171">
        <v>58652408.119999997</v>
      </c>
      <c r="H10" s="157"/>
    </row>
    <row r="11" spans="1:8">
      <c r="A11" s="166" t="s">
        <v>316</v>
      </c>
      <c r="B11" s="175">
        <v>66210376.990000002</v>
      </c>
      <c r="C11" s="175">
        <v>-7832.92</v>
      </c>
      <c r="D11" s="171">
        <v>66202544.07</v>
      </c>
      <c r="E11" s="175">
        <v>38671710.020000003</v>
      </c>
      <c r="F11" s="175">
        <v>38671710.020000003</v>
      </c>
      <c r="G11" s="171">
        <v>27530834.049999997</v>
      </c>
      <c r="H11" s="169" t="s">
        <v>317</v>
      </c>
    </row>
    <row r="12" spans="1:8">
      <c r="A12" s="166" t="s">
        <v>318</v>
      </c>
      <c r="B12" s="175">
        <v>6566292.5099999998</v>
      </c>
      <c r="C12" s="175">
        <v>5617007.2300000004</v>
      </c>
      <c r="D12" s="171">
        <v>12183299.74</v>
      </c>
      <c r="E12" s="175">
        <v>7734268.2000000002</v>
      </c>
      <c r="F12" s="175">
        <v>7734268.2000000002</v>
      </c>
      <c r="G12" s="171">
        <v>4449031.54</v>
      </c>
      <c r="H12" s="169" t="s">
        <v>319</v>
      </c>
    </row>
    <row r="13" spans="1:8">
      <c r="A13" s="166" t="s">
        <v>320</v>
      </c>
      <c r="B13" s="175">
        <v>11635131.58</v>
      </c>
      <c r="C13" s="175">
        <v>102386.91</v>
      </c>
      <c r="D13" s="171">
        <v>11737518.49</v>
      </c>
      <c r="E13" s="175">
        <v>1148726.57</v>
      </c>
      <c r="F13" s="175">
        <v>1148191.1299999999</v>
      </c>
      <c r="G13" s="171">
        <v>10588791.92</v>
      </c>
      <c r="H13" s="169" t="s">
        <v>321</v>
      </c>
    </row>
    <row r="14" spans="1:8">
      <c r="A14" s="166" t="s">
        <v>322</v>
      </c>
      <c r="B14" s="175">
        <v>12046729.65</v>
      </c>
      <c r="C14" s="175">
        <v>1644261.07</v>
      </c>
      <c r="D14" s="171">
        <v>13690990.720000001</v>
      </c>
      <c r="E14" s="175">
        <v>6959397.9699999997</v>
      </c>
      <c r="F14" s="175">
        <v>6959397.9699999997</v>
      </c>
      <c r="G14" s="171">
        <v>6731592.7500000009</v>
      </c>
      <c r="H14" s="169" t="s">
        <v>323</v>
      </c>
    </row>
    <row r="15" spans="1:8">
      <c r="A15" s="166" t="s">
        <v>324</v>
      </c>
      <c r="B15" s="175">
        <v>5830423.5300000003</v>
      </c>
      <c r="C15" s="175">
        <v>6039.88</v>
      </c>
      <c r="D15" s="171">
        <v>5836463.4100000001</v>
      </c>
      <c r="E15" s="175">
        <v>2701355.54</v>
      </c>
      <c r="F15" s="175">
        <v>2700968.98</v>
      </c>
      <c r="G15" s="171">
        <v>3135107.87</v>
      </c>
      <c r="H15" s="169" t="s">
        <v>325</v>
      </c>
    </row>
    <row r="16" spans="1:8">
      <c r="A16" s="166" t="s">
        <v>326</v>
      </c>
      <c r="B16" s="171"/>
      <c r="C16" s="171"/>
      <c r="D16" s="171">
        <v>0</v>
      </c>
      <c r="E16" s="171"/>
      <c r="F16" s="171"/>
      <c r="G16" s="171">
        <v>0</v>
      </c>
      <c r="H16" s="169" t="s">
        <v>327</v>
      </c>
    </row>
    <row r="17" spans="1:8">
      <c r="A17" s="166" t="s">
        <v>328</v>
      </c>
      <c r="B17" s="175">
        <v>16263776.359999999</v>
      </c>
      <c r="C17" s="175">
        <v>-16268.37</v>
      </c>
      <c r="D17" s="171">
        <v>16247507.99</v>
      </c>
      <c r="E17" s="175">
        <v>10030458</v>
      </c>
      <c r="F17" s="175">
        <v>10030458</v>
      </c>
      <c r="G17" s="171">
        <v>6217049.9900000002</v>
      </c>
      <c r="H17" s="169" t="s">
        <v>329</v>
      </c>
    </row>
    <row r="18" spans="1:8">
      <c r="A18" s="165" t="s">
        <v>330</v>
      </c>
      <c r="B18" s="171">
        <v>12843479.379999999</v>
      </c>
      <c r="C18" s="171">
        <v>8820284.8100000005</v>
      </c>
      <c r="D18" s="171">
        <v>21663764.190000005</v>
      </c>
      <c r="E18" s="171">
        <v>10871883.08</v>
      </c>
      <c r="F18" s="171">
        <v>9836912.25</v>
      </c>
      <c r="G18" s="171">
        <v>10791881.109999999</v>
      </c>
      <c r="H18" s="157"/>
    </row>
    <row r="19" spans="1:8">
      <c r="A19" s="166" t="s">
        <v>331</v>
      </c>
      <c r="B19" s="175">
        <v>3087142.73</v>
      </c>
      <c r="C19" s="175">
        <v>966389.16</v>
      </c>
      <c r="D19" s="171">
        <v>4053531.89</v>
      </c>
      <c r="E19" s="175">
        <v>1959716.57</v>
      </c>
      <c r="F19" s="175">
        <v>1869136.68</v>
      </c>
      <c r="G19" s="171">
        <v>2093815.32</v>
      </c>
      <c r="H19" s="169" t="s">
        <v>332</v>
      </c>
    </row>
    <row r="20" spans="1:8">
      <c r="A20" s="166" t="s">
        <v>333</v>
      </c>
      <c r="B20" s="175">
        <v>116520.31</v>
      </c>
      <c r="C20" s="175">
        <v>249536</v>
      </c>
      <c r="D20" s="171">
        <v>366056.31</v>
      </c>
      <c r="E20" s="175">
        <v>30787.73</v>
      </c>
      <c r="F20" s="175">
        <v>30787.73</v>
      </c>
      <c r="G20" s="171">
        <v>335268.58</v>
      </c>
      <c r="H20" s="169" t="s">
        <v>334</v>
      </c>
    </row>
    <row r="21" spans="1:8">
      <c r="A21" s="166" t="s">
        <v>335</v>
      </c>
      <c r="B21" s="175">
        <v>15592.5</v>
      </c>
      <c r="C21" s="175">
        <v>485000</v>
      </c>
      <c r="D21" s="171">
        <v>500592.5</v>
      </c>
      <c r="E21" s="175">
        <v>414374.88</v>
      </c>
      <c r="F21" s="175">
        <v>414374.88</v>
      </c>
      <c r="G21" s="171">
        <v>86217.62</v>
      </c>
      <c r="H21" s="169" t="s">
        <v>336</v>
      </c>
    </row>
    <row r="22" spans="1:8">
      <c r="A22" s="166" t="s">
        <v>337</v>
      </c>
      <c r="B22" s="175">
        <v>2024935.49</v>
      </c>
      <c r="C22" s="175">
        <v>2758766.5</v>
      </c>
      <c r="D22" s="171">
        <v>4783701.99</v>
      </c>
      <c r="E22" s="175">
        <v>1989918.4</v>
      </c>
      <c r="F22" s="175">
        <v>1695507.73</v>
      </c>
      <c r="G22" s="171">
        <v>2793783.5900000003</v>
      </c>
      <c r="H22" s="169" t="s">
        <v>338</v>
      </c>
    </row>
    <row r="23" spans="1:8">
      <c r="A23" s="166" t="s">
        <v>339</v>
      </c>
      <c r="B23" s="175">
        <v>22501.19</v>
      </c>
      <c r="C23" s="175">
        <v>386581.53</v>
      </c>
      <c r="D23" s="171">
        <v>409082.72000000003</v>
      </c>
      <c r="E23" s="175">
        <v>119725.85</v>
      </c>
      <c r="F23" s="175">
        <v>44865.06</v>
      </c>
      <c r="G23" s="171">
        <v>289356.87</v>
      </c>
      <c r="H23" s="169" t="s">
        <v>340</v>
      </c>
    </row>
    <row r="24" spans="1:8">
      <c r="A24" s="166" t="s">
        <v>341</v>
      </c>
      <c r="B24" s="175">
        <v>4733120.68</v>
      </c>
      <c r="C24" s="175">
        <v>2864617.11</v>
      </c>
      <c r="D24" s="171">
        <v>7597737.7899999991</v>
      </c>
      <c r="E24" s="175">
        <v>4017513.29</v>
      </c>
      <c r="F24" s="175">
        <v>3676982.64</v>
      </c>
      <c r="G24" s="171">
        <v>3580224.4999999991</v>
      </c>
      <c r="H24" s="169" t="s">
        <v>342</v>
      </c>
    </row>
    <row r="25" spans="1:8">
      <c r="A25" s="166" t="s">
        <v>343</v>
      </c>
      <c r="B25" s="175">
        <v>1007167.71</v>
      </c>
      <c r="C25" s="175">
        <v>-209680.64000000001</v>
      </c>
      <c r="D25" s="171">
        <v>797487.07</v>
      </c>
      <c r="E25" s="175">
        <v>265764.8</v>
      </c>
      <c r="F25" s="175">
        <v>265764.8</v>
      </c>
      <c r="G25" s="171">
        <v>531722.27</v>
      </c>
      <c r="H25" s="169" t="s">
        <v>344</v>
      </c>
    </row>
    <row r="26" spans="1:8">
      <c r="A26" s="166" t="s">
        <v>345</v>
      </c>
      <c r="B26" s="171"/>
      <c r="C26" s="171"/>
      <c r="D26" s="171">
        <v>0</v>
      </c>
      <c r="E26" s="171"/>
      <c r="F26" s="171"/>
      <c r="G26" s="171">
        <v>0</v>
      </c>
      <c r="H26" s="169" t="s">
        <v>346</v>
      </c>
    </row>
    <row r="27" spans="1:8">
      <c r="A27" s="166" t="s">
        <v>347</v>
      </c>
      <c r="B27" s="175">
        <v>1836498.77</v>
      </c>
      <c r="C27" s="175">
        <v>1319075.1499999999</v>
      </c>
      <c r="D27" s="171">
        <v>3155573.92</v>
      </c>
      <c r="E27" s="175">
        <v>2074081.56</v>
      </c>
      <c r="F27" s="175">
        <v>1839492.73</v>
      </c>
      <c r="G27" s="171">
        <v>1081492.3599999999</v>
      </c>
      <c r="H27" s="169" t="s">
        <v>348</v>
      </c>
    </row>
    <row r="28" spans="1:8">
      <c r="A28" s="165" t="s">
        <v>349</v>
      </c>
      <c r="B28" s="171">
        <v>21226549.510000002</v>
      </c>
      <c r="C28" s="171">
        <v>14918647.940000001</v>
      </c>
      <c r="D28" s="171">
        <v>36145197.450000003</v>
      </c>
      <c r="E28" s="171">
        <v>20063417.82</v>
      </c>
      <c r="F28" s="171">
        <v>19539029.82</v>
      </c>
      <c r="G28" s="171">
        <v>16081779.630000003</v>
      </c>
      <c r="H28" s="157"/>
    </row>
    <row r="29" spans="1:8">
      <c r="A29" s="166" t="s">
        <v>350</v>
      </c>
      <c r="B29" s="175">
        <v>1796925.8</v>
      </c>
      <c r="C29" s="175">
        <v>139393.84</v>
      </c>
      <c r="D29" s="171">
        <v>1936319.6400000001</v>
      </c>
      <c r="E29" s="175">
        <v>751733.12</v>
      </c>
      <c r="F29" s="175">
        <v>750303.12</v>
      </c>
      <c r="G29" s="171">
        <v>1184586.52</v>
      </c>
      <c r="H29" s="169" t="s">
        <v>351</v>
      </c>
    </row>
    <row r="30" spans="1:8">
      <c r="A30" s="166" t="s">
        <v>352</v>
      </c>
      <c r="B30" s="175">
        <v>2303677.1800000002</v>
      </c>
      <c r="C30" s="175">
        <v>640780.5</v>
      </c>
      <c r="D30" s="171">
        <v>2944457.68</v>
      </c>
      <c r="E30" s="175">
        <v>1128056.54</v>
      </c>
      <c r="F30" s="175">
        <v>826256.54</v>
      </c>
      <c r="G30" s="171">
        <v>1816401.1400000001</v>
      </c>
      <c r="H30" s="169" t="s">
        <v>353</v>
      </c>
    </row>
    <row r="31" spans="1:8">
      <c r="A31" s="166" t="s">
        <v>354</v>
      </c>
      <c r="B31" s="175">
        <v>631032.5</v>
      </c>
      <c r="C31" s="175">
        <v>4882050.6500000004</v>
      </c>
      <c r="D31" s="171">
        <v>5513083.1500000004</v>
      </c>
      <c r="E31" s="175">
        <v>1499653.06</v>
      </c>
      <c r="F31" s="175">
        <v>1449653.06</v>
      </c>
      <c r="G31" s="171">
        <v>4013430.0900000003</v>
      </c>
      <c r="H31" s="169" t="s">
        <v>355</v>
      </c>
    </row>
    <row r="32" spans="1:8">
      <c r="A32" s="166" t="s">
        <v>356</v>
      </c>
      <c r="B32" s="175">
        <v>924302.36</v>
      </c>
      <c r="C32" s="175">
        <v>-30518.94</v>
      </c>
      <c r="D32" s="171">
        <v>893783.42</v>
      </c>
      <c r="E32" s="175">
        <v>214719.35999999999</v>
      </c>
      <c r="F32" s="175">
        <v>214719.35999999999</v>
      </c>
      <c r="G32" s="171">
        <v>679064.06</v>
      </c>
      <c r="H32" s="169" t="s">
        <v>357</v>
      </c>
    </row>
    <row r="33" spans="1:8">
      <c r="A33" s="166" t="s">
        <v>358</v>
      </c>
      <c r="B33" s="175">
        <v>1778726.3</v>
      </c>
      <c r="C33" s="175">
        <v>1092334.3600000001</v>
      </c>
      <c r="D33" s="171">
        <v>2871060.66</v>
      </c>
      <c r="E33" s="175">
        <v>1198488.8400000001</v>
      </c>
      <c r="F33" s="175">
        <v>1085736.8400000001</v>
      </c>
      <c r="G33" s="171">
        <v>1672571.82</v>
      </c>
      <c r="H33" s="169" t="s">
        <v>359</v>
      </c>
    </row>
    <row r="34" spans="1:8">
      <c r="A34" s="166" t="s">
        <v>360</v>
      </c>
      <c r="B34" s="175">
        <v>1895370.05</v>
      </c>
      <c r="C34" s="175">
        <v>878456.74</v>
      </c>
      <c r="D34" s="171">
        <v>2773826.79</v>
      </c>
      <c r="E34" s="175">
        <v>1395830.6</v>
      </c>
      <c r="F34" s="175">
        <v>1354070.6</v>
      </c>
      <c r="G34" s="171">
        <v>1377996.19</v>
      </c>
      <c r="H34" s="169" t="s">
        <v>361</v>
      </c>
    </row>
    <row r="35" spans="1:8">
      <c r="A35" s="166" t="s">
        <v>362</v>
      </c>
      <c r="B35" s="175">
        <v>466404.99</v>
      </c>
      <c r="C35" s="175">
        <v>-58333.89</v>
      </c>
      <c r="D35" s="171">
        <v>408071.1</v>
      </c>
      <c r="E35" s="175">
        <v>53832.55</v>
      </c>
      <c r="F35" s="175">
        <v>53832.55</v>
      </c>
      <c r="G35" s="171">
        <v>354238.55</v>
      </c>
      <c r="H35" s="169" t="s">
        <v>363</v>
      </c>
    </row>
    <row r="36" spans="1:8">
      <c r="A36" s="166" t="s">
        <v>364</v>
      </c>
      <c r="B36" s="175">
        <v>9559464.3399999999</v>
      </c>
      <c r="C36" s="175">
        <v>2298404.36</v>
      </c>
      <c r="D36" s="171">
        <v>11857868.699999999</v>
      </c>
      <c r="E36" s="175">
        <v>9115800.1999999993</v>
      </c>
      <c r="F36" s="175">
        <v>9099154.1999999993</v>
      </c>
      <c r="G36" s="171">
        <v>2742068.5</v>
      </c>
      <c r="H36" s="169" t="s">
        <v>365</v>
      </c>
    </row>
    <row r="37" spans="1:8">
      <c r="A37" s="166" t="s">
        <v>366</v>
      </c>
      <c r="B37" s="175">
        <v>1870645.99</v>
      </c>
      <c r="C37" s="175">
        <v>5076080.32</v>
      </c>
      <c r="D37" s="171">
        <v>6946726.3100000005</v>
      </c>
      <c r="E37" s="175">
        <v>4705303.55</v>
      </c>
      <c r="F37" s="175">
        <v>4705303.55</v>
      </c>
      <c r="G37" s="171">
        <v>2241422.7600000007</v>
      </c>
      <c r="H37" s="169" t="s">
        <v>367</v>
      </c>
    </row>
    <row r="38" spans="1:8">
      <c r="A38" s="165" t="s">
        <v>368</v>
      </c>
      <c r="B38" s="171">
        <v>24960792.539999999</v>
      </c>
      <c r="C38" s="171">
        <v>4946328.6500000004</v>
      </c>
      <c r="D38" s="171">
        <v>29907121.190000005</v>
      </c>
      <c r="E38" s="171">
        <v>18899029.469999999</v>
      </c>
      <c r="F38" s="171">
        <v>18831174.23</v>
      </c>
      <c r="G38" s="171">
        <v>11008091.720000003</v>
      </c>
      <c r="H38" s="157"/>
    </row>
    <row r="39" spans="1:8">
      <c r="A39" s="166" t="s">
        <v>369</v>
      </c>
      <c r="B39" s="171"/>
      <c r="C39" s="171"/>
      <c r="D39" s="171">
        <v>0</v>
      </c>
      <c r="E39" s="171"/>
      <c r="F39" s="171"/>
      <c r="G39" s="171">
        <v>0</v>
      </c>
      <c r="H39" s="169" t="s">
        <v>370</v>
      </c>
    </row>
    <row r="40" spans="1:8">
      <c r="A40" s="166" t="s">
        <v>371</v>
      </c>
      <c r="B40" s="175">
        <v>879430.66</v>
      </c>
      <c r="C40" s="175">
        <v>100000</v>
      </c>
      <c r="D40" s="171">
        <v>979430.66</v>
      </c>
      <c r="E40" s="175">
        <v>571648</v>
      </c>
      <c r="F40" s="175">
        <v>571648</v>
      </c>
      <c r="G40" s="171">
        <v>407782.66000000003</v>
      </c>
      <c r="H40" s="169" t="s">
        <v>372</v>
      </c>
    </row>
    <row r="41" spans="1:8">
      <c r="A41" s="166" t="s">
        <v>373</v>
      </c>
      <c r="B41" s="175">
        <v>18425905.140000001</v>
      </c>
      <c r="C41" s="175">
        <v>1924438.26</v>
      </c>
      <c r="D41" s="171">
        <v>20350343.400000002</v>
      </c>
      <c r="E41" s="175">
        <v>14685816.800000001</v>
      </c>
      <c r="F41" s="175">
        <v>14685816.800000001</v>
      </c>
      <c r="G41" s="171">
        <v>5664526.6000000015</v>
      </c>
      <c r="H41" s="169" t="s">
        <v>374</v>
      </c>
    </row>
    <row r="42" spans="1:8">
      <c r="A42" s="166" t="s">
        <v>375</v>
      </c>
      <c r="B42" s="175">
        <v>5655456.7400000002</v>
      </c>
      <c r="C42" s="175">
        <v>2921890.39</v>
      </c>
      <c r="D42" s="171">
        <v>8577347.1300000008</v>
      </c>
      <c r="E42" s="175">
        <v>3641564.67</v>
      </c>
      <c r="F42" s="175">
        <v>3573709.43</v>
      </c>
      <c r="G42" s="171">
        <v>4935782.4600000009</v>
      </c>
      <c r="H42" s="169" t="s">
        <v>376</v>
      </c>
    </row>
    <row r="43" spans="1:8">
      <c r="A43" s="166" t="s">
        <v>377</v>
      </c>
      <c r="B43" s="171"/>
      <c r="C43" s="171"/>
      <c r="D43" s="171">
        <v>0</v>
      </c>
      <c r="E43" s="171"/>
      <c r="F43" s="171"/>
      <c r="G43" s="171">
        <v>0</v>
      </c>
      <c r="H43" s="169" t="s">
        <v>378</v>
      </c>
    </row>
    <row r="44" spans="1:8">
      <c r="A44" s="166" t="s">
        <v>379</v>
      </c>
      <c r="B44" s="171"/>
      <c r="C44" s="171"/>
      <c r="D44" s="171">
        <v>0</v>
      </c>
      <c r="E44" s="171"/>
      <c r="F44" s="171"/>
      <c r="G44" s="171">
        <v>0</v>
      </c>
      <c r="H44" s="169" t="s">
        <v>380</v>
      </c>
    </row>
    <row r="45" spans="1:8">
      <c r="A45" s="166" t="s">
        <v>381</v>
      </c>
      <c r="B45" s="171"/>
      <c r="C45" s="171"/>
      <c r="D45" s="171">
        <v>0</v>
      </c>
      <c r="E45" s="171"/>
      <c r="F45" s="171"/>
      <c r="G45" s="171">
        <v>0</v>
      </c>
      <c r="H45" s="169" t="s">
        <v>382</v>
      </c>
    </row>
    <row r="46" spans="1:8">
      <c r="A46" s="166" t="s">
        <v>383</v>
      </c>
      <c r="B46" s="171"/>
      <c r="C46" s="171"/>
      <c r="D46" s="171">
        <v>0</v>
      </c>
      <c r="E46" s="171"/>
      <c r="F46" s="171"/>
      <c r="G46" s="171">
        <v>0</v>
      </c>
      <c r="H46" s="169" t="s">
        <v>384</v>
      </c>
    </row>
    <row r="47" spans="1:8">
      <c r="A47" s="166" t="s">
        <v>385</v>
      </c>
      <c r="B47" s="171"/>
      <c r="C47" s="171"/>
      <c r="D47" s="171">
        <v>0</v>
      </c>
      <c r="E47" s="171"/>
      <c r="F47" s="171"/>
      <c r="G47" s="171">
        <v>0</v>
      </c>
      <c r="H47" s="169" t="s">
        <v>386</v>
      </c>
    </row>
    <row r="48" spans="1:8">
      <c r="A48" s="165" t="s">
        <v>387</v>
      </c>
      <c r="B48" s="171">
        <v>1558736.44</v>
      </c>
      <c r="C48" s="171">
        <v>1027098.94</v>
      </c>
      <c r="D48" s="171">
        <v>2585835.3799999994</v>
      </c>
      <c r="E48" s="171">
        <v>1519495.96</v>
      </c>
      <c r="F48" s="171">
        <v>1422462.8199999998</v>
      </c>
      <c r="G48" s="171">
        <v>1066339.4200000002</v>
      </c>
      <c r="H48" s="157"/>
    </row>
    <row r="49" spans="1:8">
      <c r="A49" s="166" t="s">
        <v>388</v>
      </c>
      <c r="B49" s="175">
        <v>889585.21</v>
      </c>
      <c r="C49" s="175">
        <v>1157081.48</v>
      </c>
      <c r="D49" s="171">
        <v>2046666.69</v>
      </c>
      <c r="E49" s="175">
        <v>1147449.68</v>
      </c>
      <c r="F49" s="175">
        <v>1076868.92</v>
      </c>
      <c r="G49" s="171">
        <v>899217.01</v>
      </c>
      <c r="H49" s="169" t="s">
        <v>389</v>
      </c>
    </row>
    <row r="50" spans="1:8">
      <c r="A50" s="166" t="s">
        <v>390</v>
      </c>
      <c r="B50" s="175">
        <v>99895.95</v>
      </c>
      <c r="C50" s="175">
        <v>112756.41</v>
      </c>
      <c r="D50" s="171">
        <v>212652.36</v>
      </c>
      <c r="E50" s="175">
        <v>189218.57</v>
      </c>
      <c r="F50" s="175">
        <v>162766.19</v>
      </c>
      <c r="G50" s="171">
        <v>23433.789999999979</v>
      </c>
      <c r="H50" s="169" t="s">
        <v>391</v>
      </c>
    </row>
    <row r="51" spans="1:8">
      <c r="A51" s="166" t="s">
        <v>392</v>
      </c>
      <c r="B51" s="171"/>
      <c r="C51" s="171"/>
      <c r="D51" s="171">
        <v>0</v>
      </c>
      <c r="E51" s="171"/>
      <c r="F51" s="171"/>
      <c r="G51" s="171">
        <v>0</v>
      </c>
      <c r="H51" s="169" t="s">
        <v>393</v>
      </c>
    </row>
    <row r="52" spans="1:8">
      <c r="A52" s="166" t="s">
        <v>394</v>
      </c>
      <c r="B52" s="171"/>
      <c r="C52" s="171"/>
      <c r="D52" s="171">
        <v>0</v>
      </c>
      <c r="E52" s="171"/>
      <c r="F52" s="171"/>
      <c r="G52" s="171">
        <v>0</v>
      </c>
      <c r="H52" s="169" t="s">
        <v>395</v>
      </c>
    </row>
    <row r="53" spans="1:8">
      <c r="A53" s="166" t="s">
        <v>396</v>
      </c>
      <c r="B53" s="171"/>
      <c r="C53" s="171"/>
      <c r="D53" s="171">
        <v>0</v>
      </c>
      <c r="E53" s="171"/>
      <c r="F53" s="171"/>
      <c r="G53" s="171">
        <v>0</v>
      </c>
      <c r="H53" s="169" t="s">
        <v>397</v>
      </c>
    </row>
    <row r="54" spans="1:8">
      <c r="A54" s="166" t="s">
        <v>398</v>
      </c>
      <c r="B54" s="175">
        <v>542353.02</v>
      </c>
      <c r="C54" s="175">
        <v>-238738.95</v>
      </c>
      <c r="D54" s="171">
        <v>303614.07</v>
      </c>
      <c r="E54" s="175">
        <v>182827.71</v>
      </c>
      <c r="F54" s="175">
        <v>182827.71</v>
      </c>
      <c r="G54" s="171">
        <v>120786.36000000002</v>
      </c>
      <c r="H54" s="169" t="s">
        <v>399</v>
      </c>
    </row>
    <row r="55" spans="1:8">
      <c r="A55" s="166" t="s">
        <v>400</v>
      </c>
      <c r="B55" s="175">
        <v>12972.96</v>
      </c>
      <c r="C55" s="175">
        <v>0</v>
      </c>
      <c r="D55" s="171">
        <v>12972.96</v>
      </c>
      <c r="E55" s="175">
        <v>0</v>
      </c>
      <c r="F55" s="175">
        <v>0</v>
      </c>
      <c r="G55" s="171">
        <v>12972.96</v>
      </c>
      <c r="H55" s="169" t="s">
        <v>401</v>
      </c>
    </row>
    <row r="56" spans="1:8">
      <c r="A56" s="166" t="s">
        <v>402</v>
      </c>
      <c r="B56" s="171"/>
      <c r="C56" s="171"/>
      <c r="D56" s="171">
        <v>0</v>
      </c>
      <c r="E56" s="171"/>
      <c r="F56" s="171"/>
      <c r="G56" s="171">
        <v>0</v>
      </c>
      <c r="H56" s="169" t="s">
        <v>403</v>
      </c>
    </row>
    <row r="57" spans="1:8">
      <c r="A57" s="166" t="s">
        <v>404</v>
      </c>
      <c r="B57" s="175">
        <v>13929.3</v>
      </c>
      <c r="C57" s="175">
        <v>-4000</v>
      </c>
      <c r="D57" s="171">
        <v>9929.2999999999993</v>
      </c>
      <c r="E57" s="175">
        <v>0</v>
      </c>
      <c r="F57" s="175">
        <v>0</v>
      </c>
      <c r="G57" s="171">
        <v>9929.2999999999993</v>
      </c>
      <c r="H57" s="169" t="s">
        <v>405</v>
      </c>
    </row>
    <row r="58" spans="1:8">
      <c r="A58" s="165" t="s">
        <v>406</v>
      </c>
      <c r="B58" s="171">
        <v>5000000</v>
      </c>
      <c r="C58" s="171">
        <v>48207612.979999997</v>
      </c>
      <c r="D58" s="171">
        <v>53207612.979999997</v>
      </c>
      <c r="E58" s="171">
        <v>5412151.3600000003</v>
      </c>
      <c r="F58" s="171">
        <v>5412151.3600000003</v>
      </c>
      <c r="G58" s="171">
        <v>47795461.619999997</v>
      </c>
      <c r="H58" s="157"/>
    </row>
    <row r="59" spans="1:8">
      <c r="A59" s="166" t="s">
        <v>407</v>
      </c>
      <c r="B59" s="175">
        <v>3837857</v>
      </c>
      <c r="C59" s="175">
        <v>48980711.979999997</v>
      </c>
      <c r="D59" s="171">
        <v>52818568.979999997</v>
      </c>
      <c r="E59" s="175">
        <v>5208107.3600000003</v>
      </c>
      <c r="F59" s="175">
        <v>5208107.3600000003</v>
      </c>
      <c r="G59" s="171">
        <v>47610461.619999997</v>
      </c>
      <c r="H59" s="169" t="s">
        <v>408</v>
      </c>
    </row>
    <row r="60" spans="1:8">
      <c r="A60" s="166" t="s">
        <v>409</v>
      </c>
      <c r="B60" s="171"/>
      <c r="C60" s="171"/>
      <c r="D60" s="171">
        <v>0</v>
      </c>
      <c r="E60" s="171"/>
      <c r="F60" s="171"/>
      <c r="G60" s="171">
        <v>0</v>
      </c>
      <c r="H60" s="169" t="s">
        <v>410</v>
      </c>
    </row>
    <row r="61" spans="1:8">
      <c r="A61" s="166" t="s">
        <v>411</v>
      </c>
      <c r="B61" s="175">
        <v>1162143</v>
      </c>
      <c r="C61" s="175">
        <v>-773099</v>
      </c>
      <c r="D61" s="171">
        <v>389044</v>
      </c>
      <c r="E61" s="175">
        <v>204044</v>
      </c>
      <c r="F61" s="175">
        <v>204044</v>
      </c>
      <c r="G61" s="171">
        <v>185000</v>
      </c>
      <c r="H61" s="169" t="s">
        <v>412</v>
      </c>
    </row>
    <row r="62" spans="1:8">
      <c r="A62" s="165" t="s">
        <v>413</v>
      </c>
      <c r="B62" s="171">
        <v>12536080.24</v>
      </c>
      <c r="C62" s="171">
        <v>-10953235.42</v>
      </c>
      <c r="D62" s="171">
        <v>1582844.8200000003</v>
      </c>
      <c r="E62" s="171">
        <v>0</v>
      </c>
      <c r="F62" s="171">
        <v>0</v>
      </c>
      <c r="G62" s="171">
        <v>1582844.8200000003</v>
      </c>
      <c r="H62" s="157"/>
    </row>
    <row r="63" spans="1:8">
      <c r="A63" s="166" t="s">
        <v>414</v>
      </c>
      <c r="B63" s="171"/>
      <c r="C63" s="171"/>
      <c r="D63" s="171">
        <v>0</v>
      </c>
      <c r="E63" s="171"/>
      <c r="F63" s="171"/>
      <c r="G63" s="171">
        <v>0</v>
      </c>
      <c r="H63" s="169" t="s">
        <v>415</v>
      </c>
    </row>
    <row r="64" spans="1:8">
      <c r="A64" s="166" t="s">
        <v>416</v>
      </c>
      <c r="B64" s="171"/>
      <c r="C64" s="171"/>
      <c r="D64" s="171">
        <v>0</v>
      </c>
      <c r="E64" s="171"/>
      <c r="F64" s="171"/>
      <c r="G64" s="171">
        <v>0</v>
      </c>
      <c r="H64" s="169" t="s">
        <v>417</v>
      </c>
    </row>
    <row r="65" spans="1:8">
      <c r="A65" s="166" t="s">
        <v>418</v>
      </c>
      <c r="B65" s="171"/>
      <c r="C65" s="171"/>
      <c r="D65" s="171">
        <v>0</v>
      </c>
      <c r="E65" s="171"/>
      <c r="F65" s="171"/>
      <c r="G65" s="171">
        <v>0</v>
      </c>
      <c r="H65" s="169" t="s">
        <v>419</v>
      </c>
    </row>
    <row r="66" spans="1:8">
      <c r="A66" s="166" t="s">
        <v>420</v>
      </c>
      <c r="B66" s="171"/>
      <c r="C66" s="171"/>
      <c r="D66" s="171">
        <v>0</v>
      </c>
      <c r="E66" s="171"/>
      <c r="F66" s="171"/>
      <c r="G66" s="171">
        <v>0</v>
      </c>
      <c r="H66" s="169" t="s">
        <v>421</v>
      </c>
    </row>
    <row r="67" spans="1:8">
      <c r="A67" s="166" t="s">
        <v>422</v>
      </c>
      <c r="B67" s="171"/>
      <c r="C67" s="171"/>
      <c r="D67" s="171">
        <v>0</v>
      </c>
      <c r="E67" s="171"/>
      <c r="F67" s="171"/>
      <c r="G67" s="171">
        <v>0</v>
      </c>
      <c r="H67" s="169" t="s">
        <v>423</v>
      </c>
    </row>
    <row r="68" spans="1:8">
      <c r="A68" s="166" t="s">
        <v>424</v>
      </c>
      <c r="B68" s="171"/>
      <c r="C68" s="171"/>
      <c r="D68" s="171">
        <v>0</v>
      </c>
      <c r="E68" s="171"/>
      <c r="F68" s="171"/>
      <c r="G68" s="171">
        <v>0</v>
      </c>
      <c r="H68" s="169"/>
    </row>
    <row r="69" spans="1:8">
      <c r="A69" s="166" t="s">
        <v>425</v>
      </c>
      <c r="B69" s="171"/>
      <c r="C69" s="171"/>
      <c r="D69" s="171">
        <v>0</v>
      </c>
      <c r="E69" s="171"/>
      <c r="F69" s="171"/>
      <c r="G69" s="171">
        <v>0</v>
      </c>
      <c r="H69" s="169" t="s">
        <v>426</v>
      </c>
    </row>
    <row r="70" spans="1:8">
      <c r="A70" s="166" t="s">
        <v>427</v>
      </c>
      <c r="B70" s="175">
        <v>12536080.24</v>
      </c>
      <c r="C70" s="175">
        <v>-10953235.42</v>
      </c>
      <c r="D70" s="171">
        <v>1582844.8200000003</v>
      </c>
      <c r="E70" s="175">
        <v>0</v>
      </c>
      <c r="F70" s="175">
        <v>0</v>
      </c>
      <c r="G70" s="171">
        <v>1582844.8200000003</v>
      </c>
      <c r="H70" s="169" t="s">
        <v>428</v>
      </c>
    </row>
    <row r="71" spans="1:8">
      <c r="A71" s="165" t="s">
        <v>429</v>
      </c>
      <c r="B71" s="171">
        <v>220790</v>
      </c>
      <c r="C71" s="171">
        <v>14114000</v>
      </c>
      <c r="D71" s="171">
        <v>14334790</v>
      </c>
      <c r="E71" s="171">
        <v>8664227.8300000001</v>
      </c>
      <c r="F71" s="171">
        <v>8664227.8300000001</v>
      </c>
      <c r="G71" s="171">
        <v>5670562.1699999999</v>
      </c>
      <c r="H71" s="157"/>
    </row>
    <row r="72" spans="1:8">
      <c r="A72" s="166" t="s">
        <v>430</v>
      </c>
      <c r="B72" s="171"/>
      <c r="C72" s="171"/>
      <c r="D72" s="171">
        <v>0</v>
      </c>
      <c r="E72" s="171"/>
      <c r="F72" s="171"/>
      <c r="G72" s="171">
        <v>0</v>
      </c>
      <c r="H72" s="169" t="s">
        <v>431</v>
      </c>
    </row>
    <row r="73" spans="1:8">
      <c r="A73" s="166" t="s">
        <v>432</v>
      </c>
      <c r="B73" s="171"/>
      <c r="C73" s="171"/>
      <c r="D73" s="171">
        <v>0</v>
      </c>
      <c r="E73" s="171"/>
      <c r="F73" s="171"/>
      <c r="G73" s="171">
        <v>0</v>
      </c>
      <c r="H73" s="169" t="s">
        <v>433</v>
      </c>
    </row>
    <row r="74" spans="1:8">
      <c r="A74" s="166" t="s">
        <v>434</v>
      </c>
      <c r="B74" s="175">
        <v>220790</v>
      </c>
      <c r="C74" s="175">
        <v>14114000</v>
      </c>
      <c r="D74" s="171">
        <v>14334790</v>
      </c>
      <c r="E74" s="175">
        <v>8664227.8300000001</v>
      </c>
      <c r="F74" s="175">
        <v>8664227.8300000001</v>
      </c>
      <c r="G74" s="171">
        <v>5670562.1699999999</v>
      </c>
      <c r="H74" s="169" t="s">
        <v>435</v>
      </c>
    </row>
    <row r="75" spans="1:8">
      <c r="A75" s="165" t="s">
        <v>436</v>
      </c>
      <c r="B75" s="171">
        <v>0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  <c r="H75" s="157"/>
    </row>
    <row r="76" spans="1:8">
      <c r="A76" s="166" t="s">
        <v>437</v>
      </c>
      <c r="B76" s="171"/>
      <c r="C76" s="171"/>
      <c r="D76" s="171">
        <v>0</v>
      </c>
      <c r="E76" s="171"/>
      <c r="F76" s="171"/>
      <c r="G76" s="171">
        <v>0</v>
      </c>
      <c r="H76" s="169" t="s">
        <v>438</v>
      </c>
    </row>
    <row r="77" spans="1:8">
      <c r="A77" s="166" t="s">
        <v>439</v>
      </c>
      <c r="B77" s="171"/>
      <c r="C77" s="171"/>
      <c r="D77" s="171">
        <v>0</v>
      </c>
      <c r="E77" s="171"/>
      <c r="F77" s="171"/>
      <c r="G77" s="171">
        <v>0</v>
      </c>
      <c r="H77" s="169" t="s">
        <v>440</v>
      </c>
    </row>
    <row r="78" spans="1:8">
      <c r="A78" s="166" t="s">
        <v>441</v>
      </c>
      <c r="B78" s="171"/>
      <c r="C78" s="171"/>
      <c r="D78" s="171">
        <v>0</v>
      </c>
      <c r="E78" s="171"/>
      <c r="F78" s="171"/>
      <c r="G78" s="171">
        <v>0</v>
      </c>
      <c r="H78" s="169" t="s">
        <v>442</v>
      </c>
    </row>
    <row r="79" spans="1:8">
      <c r="A79" s="166" t="s">
        <v>443</v>
      </c>
      <c r="B79" s="171"/>
      <c r="C79" s="171"/>
      <c r="D79" s="171">
        <v>0</v>
      </c>
      <c r="E79" s="171"/>
      <c r="F79" s="171"/>
      <c r="G79" s="171">
        <v>0</v>
      </c>
      <c r="H79" s="169" t="s">
        <v>444</v>
      </c>
    </row>
    <row r="80" spans="1:8">
      <c r="A80" s="166" t="s">
        <v>445</v>
      </c>
      <c r="B80" s="171"/>
      <c r="C80" s="171"/>
      <c r="D80" s="171">
        <v>0</v>
      </c>
      <c r="E80" s="171"/>
      <c r="F80" s="171"/>
      <c r="G80" s="171">
        <v>0</v>
      </c>
      <c r="H80" s="169" t="s">
        <v>446</v>
      </c>
    </row>
    <row r="81" spans="1:8">
      <c r="A81" s="166" t="s">
        <v>447</v>
      </c>
      <c r="B81" s="171"/>
      <c r="C81" s="171"/>
      <c r="D81" s="171">
        <v>0</v>
      </c>
      <c r="E81" s="171"/>
      <c r="F81" s="171"/>
      <c r="G81" s="171">
        <v>0</v>
      </c>
      <c r="H81" s="169" t="s">
        <v>448</v>
      </c>
    </row>
    <row r="82" spans="1:8">
      <c r="A82" s="166" t="s">
        <v>449</v>
      </c>
      <c r="B82" s="171"/>
      <c r="C82" s="171"/>
      <c r="D82" s="171">
        <v>0</v>
      </c>
      <c r="E82" s="171"/>
      <c r="F82" s="171"/>
      <c r="G82" s="171">
        <v>0</v>
      </c>
      <c r="H82" s="169" t="s">
        <v>450</v>
      </c>
    </row>
    <row r="83" spans="1:8">
      <c r="A83" s="167"/>
      <c r="B83" s="172"/>
      <c r="C83" s="172"/>
      <c r="D83" s="172"/>
      <c r="E83" s="172"/>
      <c r="F83" s="172"/>
      <c r="G83" s="172"/>
      <c r="H83" s="157"/>
    </row>
    <row r="84" spans="1:8">
      <c r="A84" s="168" t="s">
        <v>451</v>
      </c>
      <c r="B84" s="170">
        <v>108828287.99999999</v>
      </c>
      <c r="C84" s="170">
        <v>21722679.269999996</v>
      </c>
      <c r="D84" s="170">
        <v>130550967.26999998</v>
      </c>
      <c r="E84" s="170">
        <v>67410763.199999988</v>
      </c>
      <c r="F84" s="170">
        <v>67175277.739999995</v>
      </c>
      <c r="G84" s="170">
        <v>63140204.07</v>
      </c>
      <c r="H84" s="157"/>
    </row>
    <row r="85" spans="1:8">
      <c r="A85" s="165" t="s">
        <v>315</v>
      </c>
      <c r="B85" s="171">
        <v>44087067.93</v>
      </c>
      <c r="C85" s="171">
        <v>276105.80000000005</v>
      </c>
      <c r="D85" s="171">
        <v>44363173.729999997</v>
      </c>
      <c r="E85" s="171">
        <v>35936918.769999996</v>
      </c>
      <c r="F85" s="171">
        <v>35936918.769999996</v>
      </c>
      <c r="G85" s="171">
        <v>8426254.9600000009</v>
      </c>
      <c r="H85" s="157"/>
    </row>
    <row r="86" spans="1:8">
      <c r="A86" s="166" t="s">
        <v>316</v>
      </c>
      <c r="B86" s="175">
        <v>25177436.09</v>
      </c>
      <c r="C86" s="175">
        <v>-1598894.2</v>
      </c>
      <c r="D86" s="171">
        <v>23578541.890000001</v>
      </c>
      <c r="E86" s="175">
        <v>21501173.879999999</v>
      </c>
      <c r="F86" s="175">
        <v>21501173.879999999</v>
      </c>
      <c r="G86" s="171">
        <v>2077368.0100000016</v>
      </c>
      <c r="H86" s="169" t="s">
        <v>452</v>
      </c>
    </row>
    <row r="87" spans="1:8">
      <c r="A87" s="166" t="s">
        <v>318</v>
      </c>
      <c r="B87" s="175">
        <v>2000000</v>
      </c>
      <c r="C87" s="175">
        <v>0</v>
      </c>
      <c r="D87" s="171">
        <v>2000000</v>
      </c>
      <c r="E87" s="175">
        <v>1493098.82</v>
      </c>
      <c r="F87" s="175">
        <v>1493098.82</v>
      </c>
      <c r="G87" s="171">
        <v>506901.17999999993</v>
      </c>
      <c r="H87" s="169" t="s">
        <v>453</v>
      </c>
    </row>
    <row r="88" spans="1:8">
      <c r="A88" s="166" t="s">
        <v>320</v>
      </c>
      <c r="B88" s="175">
        <v>4105814.57</v>
      </c>
      <c r="C88" s="175">
        <v>0</v>
      </c>
      <c r="D88" s="171">
        <v>4105814.57</v>
      </c>
      <c r="E88" s="175">
        <v>696878.02</v>
      </c>
      <c r="F88" s="175">
        <v>696878.02</v>
      </c>
      <c r="G88" s="171">
        <v>3408936.55</v>
      </c>
      <c r="H88" s="169" t="s">
        <v>454</v>
      </c>
    </row>
    <row r="89" spans="1:8">
      <c r="A89" s="166" t="s">
        <v>322</v>
      </c>
      <c r="B89" s="175">
        <v>5412132.6799999997</v>
      </c>
      <c r="C89" s="175">
        <v>1875000</v>
      </c>
      <c r="D89" s="171">
        <v>7287132.6799999997</v>
      </c>
      <c r="E89" s="175">
        <v>6549454.7199999997</v>
      </c>
      <c r="F89" s="175">
        <v>6549454.7199999997</v>
      </c>
      <c r="G89" s="171">
        <v>737677.96</v>
      </c>
      <c r="H89" s="169" t="s">
        <v>455</v>
      </c>
    </row>
    <row r="90" spans="1:8">
      <c r="A90" s="166" t="s">
        <v>324</v>
      </c>
      <c r="B90" s="175">
        <v>529834.68999999994</v>
      </c>
      <c r="C90" s="175">
        <v>0</v>
      </c>
      <c r="D90" s="171">
        <v>529834.68999999994</v>
      </c>
      <c r="E90" s="175">
        <v>431584.33</v>
      </c>
      <c r="F90" s="175">
        <v>431584.33</v>
      </c>
      <c r="G90" s="171">
        <v>98250.359999999928</v>
      </c>
      <c r="H90" s="169" t="s">
        <v>456</v>
      </c>
    </row>
    <row r="91" spans="1:8">
      <c r="A91" s="166" t="s">
        <v>326</v>
      </c>
      <c r="B91" s="171"/>
      <c r="C91" s="171"/>
      <c r="D91" s="171">
        <v>0</v>
      </c>
      <c r="E91" s="171"/>
      <c r="F91" s="171"/>
      <c r="G91" s="171">
        <v>0</v>
      </c>
      <c r="H91" s="169" t="s">
        <v>457</v>
      </c>
    </row>
    <row r="92" spans="1:8">
      <c r="A92" s="166" t="s">
        <v>328</v>
      </c>
      <c r="B92" s="175">
        <v>6861849.9000000004</v>
      </c>
      <c r="C92" s="175">
        <v>0</v>
      </c>
      <c r="D92" s="171">
        <v>6861849.9000000004</v>
      </c>
      <c r="E92" s="175">
        <v>5264729</v>
      </c>
      <c r="F92" s="175">
        <v>5264729</v>
      </c>
      <c r="G92" s="171">
        <v>1597120.9000000004</v>
      </c>
      <c r="H92" s="169" t="s">
        <v>458</v>
      </c>
    </row>
    <row r="93" spans="1:8">
      <c r="A93" s="165" t="s">
        <v>330</v>
      </c>
      <c r="B93" s="171">
        <v>12551930.119999999</v>
      </c>
      <c r="C93" s="171">
        <v>3050791.67</v>
      </c>
      <c r="D93" s="171">
        <v>15602721.790000001</v>
      </c>
      <c r="E93" s="171">
        <v>10629304.949999999</v>
      </c>
      <c r="F93" s="171">
        <v>10434535.49</v>
      </c>
      <c r="G93" s="171">
        <v>4973416.84</v>
      </c>
      <c r="H93" s="157"/>
    </row>
    <row r="94" spans="1:8">
      <c r="A94" s="166" t="s">
        <v>331</v>
      </c>
      <c r="B94" s="175">
        <v>714911.82</v>
      </c>
      <c r="C94" s="175">
        <v>-110136.14</v>
      </c>
      <c r="D94" s="171">
        <v>604775.67999999993</v>
      </c>
      <c r="E94" s="175">
        <v>308991.31</v>
      </c>
      <c r="F94" s="175">
        <v>308991.31</v>
      </c>
      <c r="G94" s="171">
        <v>295784.36999999994</v>
      </c>
      <c r="H94" s="169" t="s">
        <v>459</v>
      </c>
    </row>
    <row r="95" spans="1:8">
      <c r="A95" s="166" t="s">
        <v>333</v>
      </c>
      <c r="B95" s="175">
        <v>3846.15</v>
      </c>
      <c r="C95" s="175">
        <v>1398060.5</v>
      </c>
      <c r="D95" s="171">
        <v>1401906.65</v>
      </c>
      <c r="E95" s="175">
        <v>816598.63</v>
      </c>
      <c r="F95" s="175">
        <v>816598.63</v>
      </c>
      <c r="G95" s="171">
        <v>585308.0199999999</v>
      </c>
      <c r="H95" s="169" t="s">
        <v>460</v>
      </c>
    </row>
    <row r="96" spans="1:8">
      <c r="A96" s="166" t="s">
        <v>335</v>
      </c>
      <c r="B96" s="171"/>
      <c r="C96" s="171"/>
      <c r="D96" s="171">
        <v>0</v>
      </c>
      <c r="E96" s="171"/>
      <c r="F96" s="171"/>
      <c r="G96" s="171">
        <v>0</v>
      </c>
      <c r="H96" s="169" t="s">
        <v>461</v>
      </c>
    </row>
    <row r="97" spans="1:8">
      <c r="A97" s="166" t="s">
        <v>337</v>
      </c>
      <c r="B97" s="175">
        <v>964001.83</v>
      </c>
      <c r="C97" s="175">
        <v>17945</v>
      </c>
      <c r="D97" s="171">
        <v>981946.83</v>
      </c>
      <c r="E97" s="175">
        <v>457396.49</v>
      </c>
      <c r="F97" s="175">
        <v>355382.73</v>
      </c>
      <c r="G97" s="171">
        <v>524550.34</v>
      </c>
      <c r="H97" s="169" t="s">
        <v>462</v>
      </c>
    </row>
    <row r="98" spans="1:8">
      <c r="A98" s="159" t="s">
        <v>339</v>
      </c>
      <c r="B98" s="175">
        <v>151643.57</v>
      </c>
      <c r="C98" s="175">
        <v>157087.42000000001</v>
      </c>
      <c r="D98" s="171">
        <v>308730.99</v>
      </c>
      <c r="E98" s="175">
        <v>169631.63</v>
      </c>
      <c r="F98" s="175">
        <v>169631.63</v>
      </c>
      <c r="G98" s="171">
        <v>139099.35999999999</v>
      </c>
      <c r="H98" s="169" t="s">
        <v>463</v>
      </c>
    </row>
    <row r="99" spans="1:8">
      <c r="A99" s="166" t="s">
        <v>341</v>
      </c>
      <c r="B99" s="175">
        <v>8566798.5</v>
      </c>
      <c r="C99" s="175">
        <v>-1600699.99</v>
      </c>
      <c r="D99" s="171">
        <v>6966098.5099999998</v>
      </c>
      <c r="E99" s="175">
        <v>6431686.8099999996</v>
      </c>
      <c r="F99" s="175">
        <v>6338931.1100000003</v>
      </c>
      <c r="G99" s="171">
        <v>534411.70000000019</v>
      </c>
      <c r="H99" s="169" t="s">
        <v>464</v>
      </c>
    </row>
    <row r="100" spans="1:8">
      <c r="A100" s="166" t="s">
        <v>343</v>
      </c>
      <c r="B100" s="175">
        <v>211538.25</v>
      </c>
      <c r="C100" s="175">
        <v>1536397.48</v>
      </c>
      <c r="D100" s="171">
        <v>1747935.73</v>
      </c>
      <c r="E100" s="175">
        <v>161168.57999999999</v>
      </c>
      <c r="F100" s="175">
        <v>161168.57999999999</v>
      </c>
      <c r="G100" s="171">
        <v>1586767.15</v>
      </c>
      <c r="H100" s="169" t="s">
        <v>465</v>
      </c>
    </row>
    <row r="101" spans="1:8">
      <c r="A101" s="166" t="s">
        <v>345</v>
      </c>
      <c r="B101" s="175">
        <v>2079</v>
      </c>
      <c r="C101" s="175">
        <v>144300</v>
      </c>
      <c r="D101" s="171">
        <v>146379</v>
      </c>
      <c r="E101" s="175">
        <v>136185.12</v>
      </c>
      <c r="F101" s="175">
        <v>136185.12</v>
      </c>
      <c r="G101" s="171">
        <v>10193.880000000005</v>
      </c>
      <c r="H101" s="169" t="s">
        <v>466</v>
      </c>
    </row>
    <row r="102" spans="1:8">
      <c r="A102" s="166" t="s">
        <v>347</v>
      </c>
      <c r="B102" s="175">
        <v>1937111</v>
      </c>
      <c r="C102" s="175">
        <v>1507837.4</v>
      </c>
      <c r="D102" s="171">
        <v>3444948.4</v>
      </c>
      <c r="E102" s="175">
        <v>2147646.38</v>
      </c>
      <c r="F102" s="175">
        <v>2147646.38</v>
      </c>
      <c r="G102" s="171">
        <v>1297302.02</v>
      </c>
      <c r="H102" s="169" t="s">
        <v>467</v>
      </c>
    </row>
    <row r="103" spans="1:8">
      <c r="A103" s="165" t="s">
        <v>349</v>
      </c>
      <c r="B103" s="171">
        <v>8210583.5199999996</v>
      </c>
      <c r="C103" s="171">
        <v>2451702.9400000004</v>
      </c>
      <c r="D103" s="171">
        <v>10662286.459999999</v>
      </c>
      <c r="E103" s="171">
        <v>3811077.71</v>
      </c>
      <c r="F103" s="171">
        <v>3770361.71</v>
      </c>
      <c r="G103" s="171">
        <v>6851208.7500000009</v>
      </c>
      <c r="H103" s="157"/>
    </row>
    <row r="104" spans="1:8">
      <c r="A104" s="166" t="s">
        <v>350</v>
      </c>
      <c r="B104" s="175">
        <v>393979.77</v>
      </c>
      <c r="C104" s="175">
        <v>40422.35</v>
      </c>
      <c r="D104" s="171">
        <v>434402.12</v>
      </c>
      <c r="E104" s="175">
        <v>248899.17</v>
      </c>
      <c r="F104" s="175">
        <v>248899.17</v>
      </c>
      <c r="G104" s="171">
        <v>185502.94999999998</v>
      </c>
      <c r="H104" s="169" t="s">
        <v>468</v>
      </c>
    </row>
    <row r="105" spans="1:8">
      <c r="A105" s="166" t="s">
        <v>352</v>
      </c>
      <c r="B105" s="175">
        <v>1559.25</v>
      </c>
      <c r="C105" s="175">
        <v>3298441</v>
      </c>
      <c r="D105" s="171">
        <v>3300000.25</v>
      </c>
      <c r="E105" s="175">
        <v>659709.4</v>
      </c>
      <c r="F105" s="175">
        <v>659709.4</v>
      </c>
      <c r="G105" s="171">
        <v>2640290.85</v>
      </c>
      <c r="H105" s="169" t="s">
        <v>469</v>
      </c>
    </row>
    <row r="106" spans="1:8">
      <c r="A106" s="166" t="s">
        <v>354</v>
      </c>
      <c r="B106" s="175">
        <v>129987.4</v>
      </c>
      <c r="C106" s="175">
        <v>1385610.6</v>
      </c>
      <c r="D106" s="171">
        <v>1515598</v>
      </c>
      <c r="E106" s="175">
        <v>465403.44</v>
      </c>
      <c r="F106" s="175">
        <v>424687.44</v>
      </c>
      <c r="G106" s="171">
        <v>1050194.56</v>
      </c>
      <c r="H106" s="169" t="s">
        <v>470</v>
      </c>
    </row>
    <row r="107" spans="1:8">
      <c r="A107" s="166" t="s">
        <v>356</v>
      </c>
      <c r="B107" s="175">
        <v>787073.33</v>
      </c>
      <c r="C107" s="175">
        <v>0</v>
      </c>
      <c r="D107" s="171">
        <v>787073.33</v>
      </c>
      <c r="E107" s="175">
        <v>103148.91</v>
      </c>
      <c r="F107" s="175">
        <v>103148.91</v>
      </c>
      <c r="G107" s="171">
        <v>683924.41999999993</v>
      </c>
      <c r="H107" s="169" t="s">
        <v>471</v>
      </c>
    </row>
    <row r="108" spans="1:8">
      <c r="A108" s="166" t="s">
        <v>358</v>
      </c>
      <c r="B108" s="175">
        <v>5012253.96</v>
      </c>
      <c r="C108" s="175">
        <v>-3121376.15</v>
      </c>
      <c r="D108" s="171">
        <v>1890877.81</v>
      </c>
      <c r="E108" s="175">
        <v>648411.87</v>
      </c>
      <c r="F108" s="175">
        <v>648411.87</v>
      </c>
      <c r="G108" s="171">
        <v>1242465.94</v>
      </c>
      <c r="H108" s="169" t="s">
        <v>472</v>
      </c>
    </row>
    <row r="109" spans="1:8">
      <c r="A109" s="166" t="s">
        <v>360</v>
      </c>
      <c r="B109" s="175">
        <v>1679.83</v>
      </c>
      <c r="C109" s="175">
        <v>-1039</v>
      </c>
      <c r="D109" s="171">
        <v>640.82999999999993</v>
      </c>
      <c r="E109" s="175">
        <v>0</v>
      </c>
      <c r="F109" s="175">
        <v>0</v>
      </c>
      <c r="G109" s="171">
        <v>640.82999999999993</v>
      </c>
      <c r="H109" s="169" t="s">
        <v>473</v>
      </c>
    </row>
    <row r="110" spans="1:8">
      <c r="A110" s="166" t="s">
        <v>362</v>
      </c>
      <c r="B110" s="175">
        <v>53014.5</v>
      </c>
      <c r="C110" s="175">
        <v>-40000</v>
      </c>
      <c r="D110" s="171">
        <v>13014.5</v>
      </c>
      <c r="E110" s="175">
        <v>3074</v>
      </c>
      <c r="F110" s="175">
        <v>3074</v>
      </c>
      <c r="G110" s="171">
        <v>9940.5</v>
      </c>
      <c r="H110" s="169" t="s">
        <v>474</v>
      </c>
    </row>
    <row r="111" spans="1:8">
      <c r="A111" s="166" t="s">
        <v>364</v>
      </c>
      <c r="B111" s="175">
        <v>21883.35</v>
      </c>
      <c r="C111" s="175">
        <v>-10000</v>
      </c>
      <c r="D111" s="171">
        <v>11883.349999999999</v>
      </c>
      <c r="E111" s="175">
        <v>5764.6</v>
      </c>
      <c r="F111" s="175">
        <v>5764.6</v>
      </c>
      <c r="G111" s="171">
        <v>6118.7499999999982</v>
      </c>
      <c r="H111" s="169" t="s">
        <v>475</v>
      </c>
    </row>
    <row r="112" spans="1:8">
      <c r="A112" s="166" t="s">
        <v>366</v>
      </c>
      <c r="B112" s="175">
        <v>1809152.13</v>
      </c>
      <c r="C112" s="175">
        <v>899644.14</v>
      </c>
      <c r="D112" s="171">
        <v>2708796.27</v>
      </c>
      <c r="E112" s="175">
        <v>1676666.32</v>
      </c>
      <c r="F112" s="175">
        <v>1676666.32</v>
      </c>
      <c r="G112" s="171">
        <v>1032129.95</v>
      </c>
      <c r="H112" s="169" t="s">
        <v>476</v>
      </c>
    </row>
    <row r="113" spans="1:8">
      <c r="A113" s="165" t="s">
        <v>368</v>
      </c>
      <c r="B113" s="171">
        <v>11031512.869999999</v>
      </c>
      <c r="C113" s="171">
        <v>5538844.8099999996</v>
      </c>
      <c r="D113" s="171">
        <v>16570357.68</v>
      </c>
      <c r="E113" s="171">
        <v>2405988.62</v>
      </c>
      <c r="F113" s="171">
        <v>2405988.62</v>
      </c>
      <c r="G113" s="171">
        <v>14164369.059999999</v>
      </c>
      <c r="H113" s="157"/>
    </row>
    <row r="114" spans="1:8">
      <c r="A114" s="166" t="s">
        <v>369</v>
      </c>
      <c r="B114" s="171"/>
      <c r="C114" s="171"/>
      <c r="D114" s="171">
        <v>0</v>
      </c>
      <c r="E114" s="171"/>
      <c r="F114" s="171"/>
      <c r="G114" s="171">
        <v>0</v>
      </c>
      <c r="H114" s="169" t="s">
        <v>477</v>
      </c>
    </row>
    <row r="115" spans="1:8">
      <c r="A115" s="166" t="s">
        <v>371</v>
      </c>
      <c r="B115" s="171"/>
      <c r="C115" s="171"/>
      <c r="D115" s="171">
        <v>0</v>
      </c>
      <c r="E115" s="171"/>
      <c r="F115" s="171"/>
      <c r="G115" s="171">
        <v>0</v>
      </c>
      <c r="H115" s="169" t="s">
        <v>478</v>
      </c>
    </row>
    <row r="116" spans="1:8">
      <c r="A116" s="166" t="s">
        <v>373</v>
      </c>
      <c r="B116" s="171"/>
      <c r="C116" s="171"/>
      <c r="D116" s="171">
        <v>0</v>
      </c>
      <c r="E116" s="171"/>
      <c r="F116" s="171"/>
      <c r="G116" s="171">
        <v>0</v>
      </c>
      <c r="H116" s="169" t="s">
        <v>479</v>
      </c>
    </row>
    <row r="117" spans="1:8">
      <c r="A117" s="166" t="s">
        <v>375</v>
      </c>
      <c r="B117" s="175">
        <v>11031512.869999999</v>
      </c>
      <c r="C117" s="175">
        <v>5538844.8099999996</v>
      </c>
      <c r="D117" s="171">
        <v>16570357.68</v>
      </c>
      <c r="E117" s="175">
        <v>2405988.62</v>
      </c>
      <c r="F117" s="175">
        <v>2405988.62</v>
      </c>
      <c r="G117" s="171">
        <v>14164369.059999999</v>
      </c>
      <c r="H117" s="169" t="s">
        <v>480</v>
      </c>
    </row>
    <row r="118" spans="1:8">
      <c r="A118" s="166" t="s">
        <v>377</v>
      </c>
      <c r="B118" s="171"/>
      <c r="C118" s="171"/>
      <c r="D118" s="171">
        <v>0</v>
      </c>
      <c r="E118" s="171"/>
      <c r="F118" s="171"/>
      <c r="G118" s="171">
        <v>0</v>
      </c>
      <c r="H118" s="169" t="s">
        <v>481</v>
      </c>
    </row>
    <row r="119" spans="1:8">
      <c r="A119" s="166" t="s">
        <v>379</v>
      </c>
      <c r="B119" s="171"/>
      <c r="C119" s="171"/>
      <c r="D119" s="171">
        <v>0</v>
      </c>
      <c r="E119" s="171"/>
      <c r="F119" s="171"/>
      <c r="G119" s="171">
        <v>0</v>
      </c>
      <c r="H119" s="169" t="s">
        <v>482</v>
      </c>
    </row>
    <row r="120" spans="1:8">
      <c r="A120" s="166" t="s">
        <v>381</v>
      </c>
      <c r="B120" s="171"/>
      <c r="C120" s="171"/>
      <c r="D120" s="171">
        <v>0</v>
      </c>
      <c r="E120" s="171"/>
      <c r="F120" s="171"/>
      <c r="G120" s="171">
        <v>0</v>
      </c>
      <c r="H120" s="174" t="s">
        <v>483</v>
      </c>
    </row>
    <row r="121" spans="1:8">
      <c r="A121" s="166" t="s">
        <v>383</v>
      </c>
      <c r="B121" s="171"/>
      <c r="C121" s="171"/>
      <c r="D121" s="171">
        <v>0</v>
      </c>
      <c r="E121" s="171"/>
      <c r="F121" s="171"/>
      <c r="G121" s="171">
        <v>0</v>
      </c>
      <c r="H121" s="174" t="s">
        <v>484</v>
      </c>
    </row>
    <row r="122" spans="1:8">
      <c r="A122" s="166" t="s">
        <v>385</v>
      </c>
      <c r="B122" s="171"/>
      <c r="C122" s="171"/>
      <c r="D122" s="171">
        <v>0</v>
      </c>
      <c r="E122" s="171"/>
      <c r="F122" s="171"/>
      <c r="G122" s="171">
        <v>0</v>
      </c>
      <c r="H122" s="169" t="s">
        <v>485</v>
      </c>
    </row>
    <row r="123" spans="1:8">
      <c r="A123" s="165" t="s">
        <v>387</v>
      </c>
      <c r="B123" s="171">
        <v>272591.5</v>
      </c>
      <c r="C123" s="171">
        <v>1291357.2</v>
      </c>
      <c r="D123" s="171">
        <v>1563948.7</v>
      </c>
      <c r="E123" s="171">
        <v>1014802.89</v>
      </c>
      <c r="F123" s="171">
        <v>1014802.89</v>
      </c>
      <c r="G123" s="171">
        <v>549145.80999999994</v>
      </c>
      <c r="H123" s="157"/>
    </row>
    <row r="124" spans="1:8">
      <c r="A124" s="166" t="s">
        <v>388</v>
      </c>
      <c r="B124" s="175">
        <v>128171.5</v>
      </c>
      <c r="C124" s="175">
        <v>74877.2</v>
      </c>
      <c r="D124" s="171">
        <v>203048.7</v>
      </c>
      <c r="E124" s="175">
        <v>129047.47</v>
      </c>
      <c r="F124" s="175">
        <v>129047.47</v>
      </c>
      <c r="G124" s="171">
        <v>74001.23000000001</v>
      </c>
      <c r="H124" s="169" t="s">
        <v>486</v>
      </c>
    </row>
    <row r="125" spans="1:8">
      <c r="A125" s="166" t="s">
        <v>390</v>
      </c>
      <c r="B125" s="171"/>
      <c r="C125" s="171"/>
      <c r="D125" s="171">
        <v>0</v>
      </c>
      <c r="E125" s="171"/>
      <c r="F125" s="171"/>
      <c r="G125" s="171">
        <v>0</v>
      </c>
      <c r="H125" s="169" t="s">
        <v>487</v>
      </c>
    </row>
    <row r="126" spans="1:8">
      <c r="A126" s="166" t="s">
        <v>392</v>
      </c>
      <c r="B126" s="171"/>
      <c r="C126" s="171"/>
      <c r="D126" s="171">
        <v>0</v>
      </c>
      <c r="E126" s="171"/>
      <c r="F126" s="171"/>
      <c r="G126" s="171">
        <v>0</v>
      </c>
      <c r="H126" s="169" t="s">
        <v>488</v>
      </c>
    </row>
    <row r="127" spans="1:8">
      <c r="A127" s="166" t="s">
        <v>394</v>
      </c>
      <c r="B127" s="175">
        <v>0</v>
      </c>
      <c r="C127" s="175">
        <v>0</v>
      </c>
      <c r="D127" s="171">
        <v>0</v>
      </c>
      <c r="E127" s="175">
        <v>0</v>
      </c>
      <c r="F127" s="175">
        <v>0</v>
      </c>
      <c r="G127" s="171">
        <v>0</v>
      </c>
      <c r="H127" s="169" t="s">
        <v>489</v>
      </c>
    </row>
    <row r="128" spans="1:8">
      <c r="A128" s="166" t="s">
        <v>396</v>
      </c>
      <c r="B128" s="175">
        <v>0</v>
      </c>
      <c r="C128" s="175">
        <v>663000</v>
      </c>
      <c r="D128" s="171">
        <v>663000</v>
      </c>
      <c r="E128" s="175">
        <v>662602.88</v>
      </c>
      <c r="F128" s="175">
        <v>662602.88</v>
      </c>
      <c r="G128" s="171">
        <v>397.11999999999534</v>
      </c>
      <c r="H128" s="169" t="s">
        <v>490</v>
      </c>
    </row>
    <row r="129" spans="1:8">
      <c r="A129" s="166" t="s">
        <v>398</v>
      </c>
      <c r="B129" s="175">
        <v>144420</v>
      </c>
      <c r="C129" s="175">
        <v>553480</v>
      </c>
      <c r="D129" s="171">
        <v>697900</v>
      </c>
      <c r="E129" s="175">
        <v>223152.54</v>
      </c>
      <c r="F129" s="175">
        <v>223152.54</v>
      </c>
      <c r="G129" s="171">
        <v>474747.45999999996</v>
      </c>
      <c r="H129" s="169" t="s">
        <v>491</v>
      </c>
    </row>
    <row r="130" spans="1:8">
      <c r="A130" s="166" t="s">
        <v>400</v>
      </c>
      <c r="B130" s="171"/>
      <c r="C130" s="171"/>
      <c r="D130" s="171">
        <v>0</v>
      </c>
      <c r="E130" s="171"/>
      <c r="F130" s="171"/>
      <c r="G130" s="171">
        <v>0</v>
      </c>
      <c r="H130" s="169" t="s">
        <v>492</v>
      </c>
    </row>
    <row r="131" spans="1:8">
      <c r="A131" s="166" t="s">
        <v>402</v>
      </c>
      <c r="B131" s="171"/>
      <c r="C131" s="171"/>
      <c r="D131" s="171">
        <v>0</v>
      </c>
      <c r="E131" s="171"/>
      <c r="F131" s="171"/>
      <c r="G131" s="171">
        <v>0</v>
      </c>
      <c r="H131" s="169" t="s">
        <v>493</v>
      </c>
    </row>
    <row r="132" spans="1:8">
      <c r="A132" s="166" t="s">
        <v>404</v>
      </c>
      <c r="B132" s="171"/>
      <c r="C132" s="171"/>
      <c r="D132" s="171">
        <v>0</v>
      </c>
      <c r="E132" s="171"/>
      <c r="F132" s="171"/>
      <c r="G132" s="171">
        <v>0</v>
      </c>
      <c r="H132" s="169" t="s">
        <v>494</v>
      </c>
    </row>
    <row r="133" spans="1:8">
      <c r="A133" s="165" t="s">
        <v>406</v>
      </c>
      <c r="B133" s="171">
        <v>19445793.239999998</v>
      </c>
      <c r="C133" s="171">
        <v>9466709.3499999996</v>
      </c>
      <c r="D133" s="171">
        <v>28912502.589999996</v>
      </c>
      <c r="E133" s="171">
        <v>4509697.51</v>
      </c>
      <c r="F133" s="171">
        <v>4509697.51</v>
      </c>
      <c r="G133" s="171">
        <v>24402805.079999998</v>
      </c>
      <c r="H133" s="157"/>
    </row>
    <row r="134" spans="1:8">
      <c r="A134" s="166" t="s">
        <v>407</v>
      </c>
      <c r="B134" s="175">
        <v>19445793.239999998</v>
      </c>
      <c r="C134" s="175">
        <v>9466709.3499999996</v>
      </c>
      <c r="D134" s="171">
        <v>28912502.589999996</v>
      </c>
      <c r="E134" s="175">
        <v>4509697.51</v>
      </c>
      <c r="F134" s="175">
        <v>4509697.51</v>
      </c>
      <c r="G134" s="171">
        <v>24402805.079999998</v>
      </c>
      <c r="H134" s="169" t="s">
        <v>495</v>
      </c>
    </row>
    <row r="135" spans="1:8">
      <c r="A135" s="166" t="s">
        <v>409</v>
      </c>
      <c r="B135" s="171"/>
      <c r="C135" s="171"/>
      <c r="D135" s="171">
        <v>0</v>
      </c>
      <c r="E135" s="171"/>
      <c r="F135" s="171"/>
      <c r="G135" s="171">
        <v>0</v>
      </c>
      <c r="H135" s="169" t="s">
        <v>496</v>
      </c>
    </row>
    <row r="136" spans="1:8">
      <c r="A136" s="166" t="s">
        <v>411</v>
      </c>
      <c r="B136" s="171"/>
      <c r="C136" s="171"/>
      <c r="D136" s="171">
        <v>0</v>
      </c>
      <c r="E136" s="171"/>
      <c r="F136" s="171"/>
      <c r="G136" s="171">
        <v>0</v>
      </c>
      <c r="H136" s="169" t="s">
        <v>497</v>
      </c>
    </row>
    <row r="137" spans="1:8">
      <c r="A137" s="165" t="s">
        <v>413</v>
      </c>
      <c r="B137" s="171">
        <v>1228808.82</v>
      </c>
      <c r="C137" s="171">
        <v>-683832.5</v>
      </c>
      <c r="D137" s="171">
        <v>544976.32000000007</v>
      </c>
      <c r="E137" s="171">
        <v>0</v>
      </c>
      <c r="F137" s="171">
        <v>0</v>
      </c>
      <c r="G137" s="171">
        <v>544976.32000000007</v>
      </c>
      <c r="H137" s="157"/>
    </row>
    <row r="138" spans="1:8">
      <c r="A138" s="166" t="s">
        <v>414</v>
      </c>
      <c r="B138" s="171"/>
      <c r="C138" s="171"/>
      <c r="D138" s="171">
        <v>0</v>
      </c>
      <c r="E138" s="171"/>
      <c r="F138" s="171"/>
      <c r="G138" s="171">
        <v>0</v>
      </c>
      <c r="H138" s="169" t="s">
        <v>498</v>
      </c>
    </row>
    <row r="139" spans="1:8">
      <c r="A139" s="166" t="s">
        <v>416</v>
      </c>
      <c r="B139" s="171"/>
      <c r="C139" s="171"/>
      <c r="D139" s="171">
        <v>0</v>
      </c>
      <c r="E139" s="171"/>
      <c r="F139" s="171"/>
      <c r="G139" s="171">
        <v>0</v>
      </c>
      <c r="H139" s="169" t="s">
        <v>499</v>
      </c>
    </row>
    <row r="140" spans="1:8">
      <c r="A140" s="166" t="s">
        <v>418</v>
      </c>
      <c r="B140" s="171"/>
      <c r="C140" s="171"/>
      <c r="D140" s="171">
        <v>0</v>
      </c>
      <c r="E140" s="171"/>
      <c r="F140" s="171"/>
      <c r="G140" s="171">
        <v>0</v>
      </c>
      <c r="H140" s="169" t="s">
        <v>500</v>
      </c>
    </row>
    <row r="141" spans="1:8">
      <c r="A141" s="166" t="s">
        <v>420</v>
      </c>
      <c r="B141" s="171"/>
      <c r="C141" s="171"/>
      <c r="D141" s="171">
        <v>0</v>
      </c>
      <c r="E141" s="171"/>
      <c r="F141" s="171"/>
      <c r="G141" s="171">
        <v>0</v>
      </c>
      <c r="H141" s="169" t="s">
        <v>501</v>
      </c>
    </row>
    <row r="142" spans="1:8">
      <c r="A142" s="166" t="s">
        <v>422</v>
      </c>
      <c r="B142" s="171"/>
      <c r="C142" s="171"/>
      <c r="D142" s="171">
        <v>0</v>
      </c>
      <c r="E142" s="171"/>
      <c r="F142" s="171"/>
      <c r="G142" s="171">
        <v>0</v>
      </c>
      <c r="H142" s="169" t="s">
        <v>502</v>
      </c>
    </row>
    <row r="143" spans="1:8">
      <c r="A143" s="166" t="s">
        <v>424</v>
      </c>
      <c r="B143" s="171"/>
      <c r="C143" s="171"/>
      <c r="D143" s="171">
        <v>0</v>
      </c>
      <c r="E143" s="171"/>
      <c r="F143" s="171"/>
      <c r="G143" s="171">
        <v>0</v>
      </c>
      <c r="H143" s="169"/>
    </row>
    <row r="144" spans="1:8">
      <c r="A144" s="166" t="s">
        <v>425</v>
      </c>
      <c r="B144" s="171"/>
      <c r="C144" s="171"/>
      <c r="D144" s="171">
        <v>0</v>
      </c>
      <c r="E144" s="171"/>
      <c r="F144" s="171"/>
      <c r="G144" s="171">
        <v>0</v>
      </c>
      <c r="H144" s="169" t="s">
        <v>503</v>
      </c>
    </row>
    <row r="145" spans="1:8">
      <c r="A145" s="166" t="s">
        <v>427</v>
      </c>
      <c r="B145" s="175">
        <v>1228808.82</v>
      </c>
      <c r="C145" s="175">
        <v>-683832.5</v>
      </c>
      <c r="D145" s="171">
        <v>544976.32000000007</v>
      </c>
      <c r="E145" s="175">
        <v>0</v>
      </c>
      <c r="F145" s="175">
        <v>0</v>
      </c>
      <c r="G145" s="171">
        <v>544976.32000000007</v>
      </c>
      <c r="H145" s="169" t="s">
        <v>504</v>
      </c>
    </row>
    <row r="146" spans="1:8">
      <c r="A146" s="165" t="s">
        <v>429</v>
      </c>
      <c r="B146" s="171">
        <v>12000000</v>
      </c>
      <c r="C146" s="171">
        <v>331000</v>
      </c>
      <c r="D146" s="171">
        <v>12331000</v>
      </c>
      <c r="E146" s="171">
        <v>9102972.75</v>
      </c>
      <c r="F146" s="171">
        <v>9102972.75</v>
      </c>
      <c r="G146" s="171">
        <v>3228027.25</v>
      </c>
      <c r="H146" s="157"/>
    </row>
    <row r="147" spans="1:8">
      <c r="A147" s="166" t="s">
        <v>430</v>
      </c>
      <c r="B147" s="171"/>
      <c r="C147" s="171"/>
      <c r="D147" s="171">
        <v>0</v>
      </c>
      <c r="E147" s="171"/>
      <c r="F147" s="171"/>
      <c r="G147" s="171">
        <v>0</v>
      </c>
      <c r="H147" s="169" t="s">
        <v>505</v>
      </c>
    </row>
    <row r="148" spans="1:8">
      <c r="A148" s="166" t="s">
        <v>432</v>
      </c>
      <c r="B148" s="171"/>
      <c r="C148" s="171"/>
      <c r="D148" s="171">
        <v>0</v>
      </c>
      <c r="E148" s="171"/>
      <c r="F148" s="171"/>
      <c r="G148" s="171">
        <v>0</v>
      </c>
      <c r="H148" s="169" t="s">
        <v>506</v>
      </c>
    </row>
    <row r="149" spans="1:8">
      <c r="A149" s="166" t="s">
        <v>434</v>
      </c>
      <c r="B149" s="175">
        <v>12000000</v>
      </c>
      <c r="C149" s="175">
        <v>331000</v>
      </c>
      <c r="D149" s="171">
        <v>12331000</v>
      </c>
      <c r="E149" s="175">
        <v>9102972.75</v>
      </c>
      <c r="F149" s="175">
        <v>9102972.75</v>
      </c>
      <c r="G149" s="171">
        <v>3228027.25</v>
      </c>
      <c r="H149" s="169" t="s">
        <v>507</v>
      </c>
    </row>
    <row r="150" spans="1:8">
      <c r="A150" s="165" t="s">
        <v>436</v>
      </c>
      <c r="B150" s="171">
        <v>0</v>
      </c>
      <c r="C150" s="171">
        <v>0</v>
      </c>
      <c r="D150" s="171">
        <v>0</v>
      </c>
      <c r="E150" s="171">
        <v>0</v>
      </c>
      <c r="F150" s="171">
        <v>0</v>
      </c>
      <c r="G150" s="171">
        <v>0</v>
      </c>
      <c r="H150" s="157"/>
    </row>
    <row r="151" spans="1:8">
      <c r="A151" s="166" t="s">
        <v>437</v>
      </c>
      <c r="B151" s="171"/>
      <c r="C151" s="171"/>
      <c r="D151" s="171">
        <v>0</v>
      </c>
      <c r="E151" s="171"/>
      <c r="F151" s="171"/>
      <c r="G151" s="171">
        <v>0</v>
      </c>
      <c r="H151" s="169" t="s">
        <v>508</v>
      </c>
    </row>
    <row r="152" spans="1:8">
      <c r="A152" s="166" t="s">
        <v>439</v>
      </c>
      <c r="B152" s="171"/>
      <c r="C152" s="171"/>
      <c r="D152" s="171">
        <v>0</v>
      </c>
      <c r="E152" s="171"/>
      <c r="F152" s="171"/>
      <c r="G152" s="171">
        <v>0</v>
      </c>
      <c r="H152" s="169" t="s">
        <v>509</v>
      </c>
    </row>
    <row r="153" spans="1:8">
      <c r="A153" s="166" t="s">
        <v>441</v>
      </c>
      <c r="B153" s="171"/>
      <c r="C153" s="171"/>
      <c r="D153" s="171">
        <v>0</v>
      </c>
      <c r="E153" s="171"/>
      <c r="F153" s="171"/>
      <c r="G153" s="171">
        <v>0</v>
      </c>
      <c r="H153" s="169" t="s">
        <v>510</v>
      </c>
    </row>
    <row r="154" spans="1:8">
      <c r="A154" s="159" t="s">
        <v>443</v>
      </c>
      <c r="B154" s="171"/>
      <c r="C154" s="171"/>
      <c r="D154" s="171">
        <v>0</v>
      </c>
      <c r="E154" s="171"/>
      <c r="F154" s="171"/>
      <c r="G154" s="171">
        <v>0</v>
      </c>
      <c r="H154" s="169" t="s">
        <v>511</v>
      </c>
    </row>
    <row r="155" spans="1:8">
      <c r="A155" s="166" t="s">
        <v>445</v>
      </c>
      <c r="B155" s="171"/>
      <c r="C155" s="171"/>
      <c r="D155" s="171">
        <v>0</v>
      </c>
      <c r="E155" s="171"/>
      <c r="F155" s="171"/>
      <c r="G155" s="171">
        <v>0</v>
      </c>
      <c r="H155" s="169" t="s">
        <v>512</v>
      </c>
    </row>
    <row r="156" spans="1:8">
      <c r="A156" s="166" t="s">
        <v>447</v>
      </c>
      <c r="B156" s="171"/>
      <c r="C156" s="171"/>
      <c r="D156" s="171">
        <v>0</v>
      </c>
      <c r="E156" s="171"/>
      <c r="F156" s="171"/>
      <c r="G156" s="171">
        <v>0</v>
      </c>
      <c r="H156" s="169" t="s">
        <v>513</v>
      </c>
    </row>
    <row r="157" spans="1:8">
      <c r="A157" s="166" t="s">
        <v>449</v>
      </c>
      <c r="B157" s="171"/>
      <c r="C157" s="171"/>
      <c r="D157" s="171">
        <v>0</v>
      </c>
      <c r="E157" s="171"/>
      <c r="F157" s="171"/>
      <c r="G157" s="171">
        <v>0</v>
      </c>
      <c r="H157" s="169" t="s">
        <v>514</v>
      </c>
    </row>
    <row r="158" spans="1:8">
      <c r="A158" s="160"/>
      <c r="B158" s="172"/>
      <c r="C158" s="172"/>
      <c r="D158" s="172"/>
      <c r="E158" s="172"/>
      <c r="F158" s="172"/>
      <c r="G158" s="172"/>
      <c r="H158" s="157"/>
    </row>
    <row r="159" spans="1:8">
      <c r="A159" s="161" t="s">
        <v>515</v>
      </c>
      <c r="B159" s="170">
        <v>305727446.72999996</v>
      </c>
      <c r="C159" s="170">
        <v>110149010.97</v>
      </c>
      <c r="D159" s="170">
        <v>415876457.69999999</v>
      </c>
      <c r="E159" s="170">
        <v>200086885.01999998</v>
      </c>
      <c r="F159" s="170">
        <v>198126230.34999999</v>
      </c>
      <c r="G159" s="170">
        <v>215789572.67999995</v>
      </c>
      <c r="H159" s="157"/>
    </row>
    <row r="160" spans="1:8">
      <c r="A160" s="163"/>
      <c r="B160" s="173"/>
      <c r="C160" s="173"/>
      <c r="D160" s="173"/>
      <c r="E160" s="173"/>
      <c r="F160" s="173"/>
      <c r="G160" s="173"/>
      <c r="H160" s="157"/>
    </row>
    <row r="161" spans="1:1">
      <c r="A161" s="158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8" sqref="A38"/>
    </sheetView>
  </sheetViews>
  <sheetFormatPr baseColWidth="10" defaultRowHeight="15"/>
  <cols>
    <col min="1" max="1" width="47.85546875" bestFit="1" customWidth="1"/>
    <col min="2" max="7" width="15.140625" bestFit="1" customWidth="1"/>
  </cols>
  <sheetData>
    <row r="1" spans="1:7" ht="21">
      <c r="A1" s="155" t="s">
        <v>516</v>
      </c>
      <c r="B1" s="155"/>
      <c r="C1" s="155"/>
      <c r="D1" s="155"/>
      <c r="E1" s="155"/>
      <c r="F1" s="155"/>
      <c r="G1" s="155"/>
    </row>
    <row r="2" spans="1:7">
      <c r="A2" s="14" t="s">
        <v>122</v>
      </c>
      <c r="B2" s="15"/>
      <c r="C2" s="15"/>
      <c r="D2" s="15"/>
      <c r="E2" s="15"/>
      <c r="F2" s="15"/>
      <c r="G2" s="16"/>
    </row>
    <row r="3" spans="1:7">
      <c r="A3" s="17" t="s">
        <v>306</v>
      </c>
      <c r="B3" s="18"/>
      <c r="C3" s="18"/>
      <c r="D3" s="18"/>
      <c r="E3" s="18"/>
      <c r="F3" s="18"/>
      <c r="G3" s="19"/>
    </row>
    <row r="4" spans="1:7">
      <c r="A4" s="17" t="s">
        <v>517</v>
      </c>
      <c r="B4" s="18"/>
      <c r="C4" s="18"/>
      <c r="D4" s="18"/>
      <c r="E4" s="18"/>
      <c r="F4" s="18"/>
      <c r="G4" s="19"/>
    </row>
    <row r="5" spans="1:7">
      <c r="A5" s="20" t="s">
        <v>170</v>
      </c>
      <c r="B5" s="21"/>
      <c r="C5" s="21"/>
      <c r="D5" s="21"/>
      <c r="E5" s="21"/>
      <c r="F5" s="21"/>
      <c r="G5" s="22"/>
    </row>
    <row r="6" spans="1:7">
      <c r="A6" s="23" t="s">
        <v>2</v>
      </c>
      <c r="B6" s="24"/>
      <c r="C6" s="24"/>
      <c r="D6" s="24"/>
      <c r="E6" s="24"/>
      <c r="F6" s="24"/>
      <c r="G6" s="25"/>
    </row>
    <row r="7" spans="1:7">
      <c r="A7" s="140" t="s">
        <v>4</v>
      </c>
      <c r="B7" s="181" t="s">
        <v>308</v>
      </c>
      <c r="C7" s="181"/>
      <c r="D7" s="181"/>
      <c r="E7" s="181"/>
      <c r="F7" s="181"/>
      <c r="G7" s="182" t="s">
        <v>309</v>
      </c>
    </row>
    <row r="8" spans="1:7" ht="60">
      <c r="A8" s="142"/>
      <c r="B8" s="190" t="s">
        <v>310</v>
      </c>
      <c r="C8" s="191" t="s">
        <v>240</v>
      </c>
      <c r="D8" s="190" t="s">
        <v>241</v>
      </c>
      <c r="E8" s="190" t="s">
        <v>196</v>
      </c>
      <c r="F8" s="190" t="s">
        <v>213</v>
      </c>
      <c r="G8" s="180"/>
    </row>
    <row r="9" spans="1:7">
      <c r="A9" s="185" t="s">
        <v>518</v>
      </c>
      <c r="B9" s="192">
        <v>196899158.72999999</v>
      </c>
      <c r="C9" s="192">
        <v>88426331.700000003</v>
      </c>
      <c r="D9" s="192">
        <v>285325490.43000001</v>
      </c>
      <c r="E9" s="192">
        <v>132676121.81999999</v>
      </c>
      <c r="F9" s="192">
        <v>130950952.61</v>
      </c>
      <c r="G9" s="192">
        <v>152649368.61000001</v>
      </c>
    </row>
    <row r="10" spans="1:7">
      <c r="A10" s="197">
        <v>3111</v>
      </c>
      <c r="B10" s="198">
        <v>196899158.72999999</v>
      </c>
      <c r="C10" s="198">
        <v>0</v>
      </c>
      <c r="D10" s="193">
        <v>196899158.72999999</v>
      </c>
      <c r="E10" s="198">
        <v>132676121.81999999</v>
      </c>
      <c r="F10" s="198">
        <v>130950952.61</v>
      </c>
      <c r="G10" s="193">
        <v>64223036.909999996</v>
      </c>
    </row>
    <row r="11" spans="1:7">
      <c r="A11" s="197">
        <v>3111</v>
      </c>
      <c r="B11" s="198">
        <v>0</v>
      </c>
      <c r="C11" s="198">
        <v>88426331.700000003</v>
      </c>
      <c r="D11" s="193">
        <v>88426331.700000003</v>
      </c>
      <c r="E11" s="198">
        <v>0</v>
      </c>
      <c r="F11" s="198">
        <v>0</v>
      </c>
      <c r="G11" s="193">
        <v>88426331.700000003</v>
      </c>
    </row>
    <row r="12" spans="1:7">
      <c r="A12" s="189" t="s">
        <v>519</v>
      </c>
      <c r="B12" s="193"/>
      <c r="C12" s="193"/>
      <c r="D12" s="193">
        <v>0</v>
      </c>
      <c r="E12" s="193"/>
      <c r="F12" s="193"/>
      <c r="G12" s="193">
        <v>0</v>
      </c>
    </row>
    <row r="13" spans="1:7">
      <c r="A13" s="189" t="s">
        <v>520</v>
      </c>
      <c r="B13" s="193"/>
      <c r="C13" s="193"/>
      <c r="D13" s="193">
        <v>0</v>
      </c>
      <c r="E13" s="193"/>
      <c r="F13" s="193"/>
      <c r="G13" s="193">
        <v>0</v>
      </c>
    </row>
    <row r="14" spans="1:7">
      <c r="A14" s="189" t="s">
        <v>521</v>
      </c>
      <c r="B14" s="193"/>
      <c r="C14" s="193"/>
      <c r="D14" s="193">
        <v>0</v>
      </c>
      <c r="E14" s="193"/>
      <c r="F14" s="193"/>
      <c r="G14" s="193">
        <v>0</v>
      </c>
    </row>
    <row r="15" spans="1:7">
      <c r="A15" s="189" t="s">
        <v>522</v>
      </c>
      <c r="B15" s="193"/>
      <c r="C15" s="193"/>
      <c r="D15" s="193">
        <v>0</v>
      </c>
      <c r="E15" s="193"/>
      <c r="F15" s="193"/>
      <c r="G15" s="193">
        <v>0</v>
      </c>
    </row>
    <row r="16" spans="1:7">
      <c r="A16" s="189" t="s">
        <v>523</v>
      </c>
      <c r="B16" s="193"/>
      <c r="C16" s="193"/>
      <c r="D16" s="193">
        <v>0</v>
      </c>
      <c r="E16" s="193"/>
      <c r="F16" s="193"/>
      <c r="G16" s="193">
        <v>0</v>
      </c>
    </row>
    <row r="17" spans="1:7">
      <c r="A17" s="189" t="s">
        <v>524</v>
      </c>
      <c r="B17" s="193"/>
      <c r="C17" s="193"/>
      <c r="D17" s="193">
        <v>0</v>
      </c>
      <c r="E17" s="193"/>
      <c r="F17" s="193"/>
      <c r="G17" s="193">
        <v>0</v>
      </c>
    </row>
    <row r="18" spans="1:7">
      <c r="A18" s="188" t="s">
        <v>151</v>
      </c>
      <c r="B18" s="194"/>
      <c r="C18" s="194"/>
      <c r="D18" s="194"/>
      <c r="E18" s="194"/>
      <c r="F18" s="194"/>
      <c r="G18" s="194"/>
    </row>
    <row r="19" spans="1:7">
      <c r="A19" s="186" t="s">
        <v>525</v>
      </c>
      <c r="B19" s="195">
        <v>108828288</v>
      </c>
      <c r="C19" s="195">
        <v>21722679.27</v>
      </c>
      <c r="D19" s="195">
        <v>130550967.27</v>
      </c>
      <c r="E19" s="195">
        <v>67410763.200000003</v>
      </c>
      <c r="F19" s="195">
        <v>67175277.739999995</v>
      </c>
      <c r="G19" s="195">
        <v>63140204.069999993</v>
      </c>
    </row>
    <row r="20" spans="1:7">
      <c r="A20" s="197">
        <v>3111</v>
      </c>
      <c r="B20" s="198">
        <v>108828288</v>
      </c>
      <c r="C20" s="198">
        <v>21722679.27</v>
      </c>
      <c r="D20" s="193">
        <v>130550967.27</v>
      </c>
      <c r="E20" s="198">
        <v>67410763.200000003</v>
      </c>
      <c r="F20" s="198">
        <v>67175277.739999995</v>
      </c>
      <c r="G20" s="193">
        <v>63140204.069999993</v>
      </c>
    </row>
    <row r="21" spans="1:7">
      <c r="A21" s="189" t="s">
        <v>526</v>
      </c>
      <c r="B21" s="193"/>
      <c r="C21" s="193"/>
      <c r="D21" s="193">
        <v>0</v>
      </c>
      <c r="E21" s="193"/>
      <c r="F21" s="193"/>
      <c r="G21" s="193">
        <v>0</v>
      </c>
    </row>
    <row r="22" spans="1:7">
      <c r="A22" s="189" t="s">
        <v>519</v>
      </c>
      <c r="B22" s="193"/>
      <c r="C22" s="193"/>
      <c r="D22" s="193">
        <v>0</v>
      </c>
      <c r="E22" s="193"/>
      <c r="F22" s="193"/>
      <c r="G22" s="193">
        <v>0</v>
      </c>
    </row>
    <row r="23" spans="1:7">
      <c r="A23" s="189" t="s">
        <v>520</v>
      </c>
      <c r="B23" s="193"/>
      <c r="C23" s="193"/>
      <c r="D23" s="193">
        <v>0</v>
      </c>
      <c r="E23" s="193"/>
      <c r="F23" s="193"/>
      <c r="G23" s="193">
        <v>0</v>
      </c>
    </row>
    <row r="24" spans="1:7">
      <c r="A24" s="189" t="s">
        <v>521</v>
      </c>
      <c r="B24" s="193"/>
      <c r="C24" s="193"/>
      <c r="D24" s="193">
        <v>0</v>
      </c>
      <c r="E24" s="193"/>
      <c r="F24" s="193"/>
      <c r="G24" s="193">
        <v>0</v>
      </c>
    </row>
    <row r="25" spans="1:7">
      <c r="A25" s="189" t="s">
        <v>522</v>
      </c>
      <c r="B25" s="193"/>
      <c r="C25" s="193"/>
      <c r="D25" s="193">
        <v>0</v>
      </c>
      <c r="E25" s="193"/>
      <c r="F25" s="193"/>
      <c r="G25" s="193">
        <v>0</v>
      </c>
    </row>
    <row r="26" spans="1:7">
      <c r="A26" s="189" t="s">
        <v>523</v>
      </c>
      <c r="B26" s="193"/>
      <c r="C26" s="193"/>
      <c r="D26" s="193">
        <v>0</v>
      </c>
      <c r="E26" s="193"/>
      <c r="F26" s="193"/>
      <c r="G26" s="193">
        <v>0</v>
      </c>
    </row>
    <row r="27" spans="1:7">
      <c r="A27" s="189" t="s">
        <v>524</v>
      </c>
      <c r="B27" s="193"/>
      <c r="C27" s="193"/>
      <c r="D27" s="193">
        <v>0</v>
      </c>
      <c r="E27" s="193"/>
      <c r="F27" s="193"/>
      <c r="G27" s="193">
        <v>0</v>
      </c>
    </row>
    <row r="28" spans="1:7">
      <c r="A28" s="188" t="s">
        <v>151</v>
      </c>
      <c r="B28" s="194"/>
      <c r="C28" s="194"/>
      <c r="D28" s="193">
        <v>0</v>
      </c>
      <c r="E28" s="193"/>
      <c r="F28" s="193"/>
      <c r="G28" s="193">
        <v>0</v>
      </c>
    </row>
    <row r="29" spans="1:7">
      <c r="A29" s="186" t="s">
        <v>515</v>
      </c>
      <c r="B29" s="195">
        <v>305727446.73000002</v>
      </c>
      <c r="C29" s="195">
        <v>110149010.97</v>
      </c>
      <c r="D29" s="195">
        <v>415876457.70000005</v>
      </c>
      <c r="E29" s="195">
        <v>200086885.01999998</v>
      </c>
      <c r="F29" s="195">
        <v>198126230.34999999</v>
      </c>
      <c r="G29" s="195">
        <v>215789572.68000007</v>
      </c>
    </row>
    <row r="30" spans="1:7">
      <c r="A30" s="187"/>
      <c r="B30" s="196"/>
      <c r="C30" s="196"/>
      <c r="D30" s="196"/>
      <c r="E30" s="196"/>
      <c r="F30" s="196"/>
      <c r="G30" s="196"/>
    </row>
    <row r="31" spans="1:7">
      <c r="A31" s="184"/>
      <c r="B31" s="183"/>
      <c r="C31" s="183"/>
      <c r="D31" s="183"/>
      <c r="E31" s="183"/>
      <c r="F31" s="183"/>
      <c r="G31" s="18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I15" sqref="I15"/>
    </sheetView>
  </sheetViews>
  <sheetFormatPr baseColWidth="10" defaultRowHeight="15"/>
  <cols>
    <col min="1" max="1" width="63.5703125" bestFit="1" customWidth="1"/>
    <col min="2" max="6" width="15.140625" bestFit="1" customWidth="1"/>
    <col min="7" max="7" width="15.28515625" bestFit="1" customWidth="1"/>
    <col min="8" max="8" width="7" bestFit="1" customWidth="1"/>
  </cols>
  <sheetData>
    <row r="1" spans="1:8" ht="21">
      <c r="A1" s="199" t="s">
        <v>527</v>
      </c>
      <c r="B1" s="200"/>
      <c r="C1" s="200"/>
      <c r="D1" s="200"/>
      <c r="E1" s="200"/>
      <c r="F1" s="200"/>
      <c r="G1" s="200"/>
      <c r="H1" s="202"/>
    </row>
    <row r="2" spans="1:8">
      <c r="A2" s="14" t="s">
        <v>122</v>
      </c>
      <c r="B2" s="15"/>
      <c r="C2" s="15"/>
      <c r="D2" s="15"/>
      <c r="E2" s="15"/>
      <c r="F2" s="15"/>
      <c r="G2" s="16"/>
      <c r="H2" s="202"/>
    </row>
    <row r="3" spans="1:8">
      <c r="A3" s="17" t="s">
        <v>528</v>
      </c>
      <c r="B3" s="18"/>
      <c r="C3" s="18"/>
      <c r="D3" s="18"/>
      <c r="E3" s="18"/>
      <c r="F3" s="18"/>
      <c r="G3" s="19"/>
      <c r="H3" s="202"/>
    </row>
    <row r="4" spans="1:8">
      <c r="A4" s="17" t="s">
        <v>529</v>
      </c>
      <c r="B4" s="18"/>
      <c r="C4" s="18"/>
      <c r="D4" s="18"/>
      <c r="E4" s="18"/>
      <c r="F4" s="18"/>
      <c r="G4" s="19"/>
      <c r="H4" s="202"/>
    </row>
    <row r="5" spans="1:8">
      <c r="A5" s="20" t="s">
        <v>170</v>
      </c>
      <c r="B5" s="21"/>
      <c r="C5" s="21"/>
      <c r="D5" s="21"/>
      <c r="E5" s="21"/>
      <c r="F5" s="21"/>
      <c r="G5" s="22"/>
      <c r="H5" s="202"/>
    </row>
    <row r="6" spans="1:8">
      <c r="A6" s="23" t="s">
        <v>2</v>
      </c>
      <c r="B6" s="24"/>
      <c r="C6" s="24"/>
      <c r="D6" s="24"/>
      <c r="E6" s="24"/>
      <c r="F6" s="24"/>
      <c r="G6" s="25"/>
      <c r="H6" s="202"/>
    </row>
    <row r="7" spans="1:8">
      <c r="A7" s="18" t="s">
        <v>4</v>
      </c>
      <c r="B7" s="23" t="s">
        <v>308</v>
      </c>
      <c r="C7" s="24"/>
      <c r="D7" s="24"/>
      <c r="E7" s="24"/>
      <c r="F7" s="25"/>
      <c r="G7" s="176" t="s">
        <v>530</v>
      </c>
      <c r="H7" s="202"/>
    </row>
    <row r="8" spans="1:8" ht="30">
      <c r="A8" s="18"/>
      <c r="B8" s="208" t="s">
        <v>310</v>
      </c>
      <c r="C8" s="204" t="s">
        <v>531</v>
      </c>
      <c r="D8" s="208" t="s">
        <v>312</v>
      </c>
      <c r="E8" s="208" t="s">
        <v>196</v>
      </c>
      <c r="F8" s="209" t="s">
        <v>213</v>
      </c>
      <c r="G8" s="156"/>
      <c r="H8" s="202"/>
    </row>
    <row r="9" spans="1:8">
      <c r="A9" s="205" t="s">
        <v>532</v>
      </c>
      <c r="B9" s="217">
        <v>196899158.73000002</v>
      </c>
      <c r="C9" s="217">
        <v>88426331.699999988</v>
      </c>
      <c r="D9" s="217">
        <v>285325490.42999995</v>
      </c>
      <c r="E9" s="217">
        <v>132676121.82000002</v>
      </c>
      <c r="F9" s="217">
        <v>130950952.61000001</v>
      </c>
      <c r="G9" s="217">
        <v>152649368.60999998</v>
      </c>
      <c r="H9" s="202"/>
    </row>
    <row r="10" spans="1:8">
      <c r="A10" s="211" t="s">
        <v>533</v>
      </c>
      <c r="B10" s="218">
        <v>133062145.53</v>
      </c>
      <c r="C10" s="218">
        <v>12454790.449999999</v>
      </c>
      <c r="D10" s="218">
        <v>145516935.97999999</v>
      </c>
      <c r="E10" s="218">
        <v>79133682.24000001</v>
      </c>
      <c r="F10" s="218">
        <v>78376458.010000005</v>
      </c>
      <c r="G10" s="218">
        <v>66383253.74000001</v>
      </c>
      <c r="H10" s="202"/>
    </row>
    <row r="11" spans="1:8">
      <c r="A11" s="213" t="s">
        <v>534</v>
      </c>
      <c r="B11" s="223">
        <v>9435436.4399999995</v>
      </c>
      <c r="C11" s="223">
        <v>197926.41</v>
      </c>
      <c r="D11" s="218">
        <v>9633362.8499999996</v>
      </c>
      <c r="E11" s="223">
        <v>5720845.9000000004</v>
      </c>
      <c r="F11" s="223">
        <v>5658061.46</v>
      </c>
      <c r="G11" s="218">
        <v>3912516.9499999993</v>
      </c>
      <c r="H11" s="216" t="s">
        <v>535</v>
      </c>
    </row>
    <row r="12" spans="1:8">
      <c r="A12" s="213" t="s">
        <v>536</v>
      </c>
      <c r="B12" s="223">
        <v>6614485.6600000001</v>
      </c>
      <c r="C12" s="223">
        <v>3401744.17</v>
      </c>
      <c r="D12" s="218">
        <v>10016229.83</v>
      </c>
      <c r="E12" s="223">
        <v>6375730.3799999999</v>
      </c>
      <c r="F12" s="223">
        <v>6374624.4800000004</v>
      </c>
      <c r="G12" s="218">
        <v>3640499.45</v>
      </c>
      <c r="H12" s="216" t="s">
        <v>537</v>
      </c>
    </row>
    <row r="13" spans="1:8">
      <c r="A13" s="213" t="s">
        <v>538</v>
      </c>
      <c r="B13" s="223">
        <v>85450743.930000007</v>
      </c>
      <c r="C13" s="223">
        <v>3521952.08</v>
      </c>
      <c r="D13" s="218">
        <v>88972696.010000005</v>
      </c>
      <c r="E13" s="223">
        <v>54663902.619999997</v>
      </c>
      <c r="F13" s="223">
        <v>54193154.380000003</v>
      </c>
      <c r="G13" s="218">
        <v>34308793.390000008</v>
      </c>
      <c r="H13" s="216" t="s">
        <v>539</v>
      </c>
    </row>
    <row r="14" spans="1:8">
      <c r="A14" s="213" t="s">
        <v>540</v>
      </c>
      <c r="B14" s="218"/>
      <c r="C14" s="218"/>
      <c r="D14" s="218">
        <v>0</v>
      </c>
      <c r="E14" s="218"/>
      <c r="F14" s="218"/>
      <c r="G14" s="218">
        <v>0</v>
      </c>
      <c r="H14" s="216" t="s">
        <v>541</v>
      </c>
    </row>
    <row r="15" spans="1:8">
      <c r="A15" s="213" t="s">
        <v>542</v>
      </c>
      <c r="B15" s="223">
        <v>15615204.52</v>
      </c>
      <c r="C15" s="223">
        <v>4344876.58</v>
      </c>
      <c r="D15" s="218">
        <v>19960081.100000001</v>
      </c>
      <c r="E15" s="223">
        <v>10518719.33</v>
      </c>
      <c r="F15" s="223">
        <v>10361323.359999999</v>
      </c>
      <c r="G15" s="218">
        <v>9441361.7700000014</v>
      </c>
      <c r="H15" s="216" t="s">
        <v>543</v>
      </c>
    </row>
    <row r="16" spans="1:8">
      <c r="A16" s="213" t="s">
        <v>544</v>
      </c>
      <c r="B16" s="218"/>
      <c r="C16" s="218"/>
      <c r="D16" s="218">
        <v>0</v>
      </c>
      <c r="E16" s="218"/>
      <c r="F16" s="218"/>
      <c r="G16" s="218">
        <v>0</v>
      </c>
      <c r="H16" s="216" t="s">
        <v>545</v>
      </c>
    </row>
    <row r="17" spans="1:8">
      <c r="A17" s="213" t="s">
        <v>546</v>
      </c>
      <c r="B17" s="223">
        <v>13927808.060000001</v>
      </c>
      <c r="C17" s="223">
        <v>256396.75</v>
      </c>
      <c r="D17" s="218">
        <v>14184204.810000001</v>
      </c>
      <c r="E17" s="223">
        <v>0</v>
      </c>
      <c r="F17" s="223">
        <v>0</v>
      </c>
      <c r="G17" s="218">
        <v>14184204.810000001</v>
      </c>
      <c r="H17" s="216" t="s">
        <v>547</v>
      </c>
    </row>
    <row r="18" spans="1:8">
      <c r="A18" s="213" t="s">
        <v>548</v>
      </c>
      <c r="B18" s="223">
        <v>2018466.92</v>
      </c>
      <c r="C18" s="223">
        <v>731894.46</v>
      </c>
      <c r="D18" s="218">
        <v>2750361.38</v>
      </c>
      <c r="E18" s="223">
        <v>1854484.01</v>
      </c>
      <c r="F18" s="223">
        <v>1789294.33</v>
      </c>
      <c r="G18" s="218">
        <v>895877.36999999988</v>
      </c>
      <c r="H18" s="216" t="s">
        <v>549</v>
      </c>
    </row>
    <row r="19" spans="1:8">
      <c r="A19" s="211" t="s">
        <v>550</v>
      </c>
      <c r="B19" s="218">
        <v>35120453.800000004</v>
      </c>
      <c r="C19" s="218">
        <v>15999074.699999999</v>
      </c>
      <c r="D19" s="218">
        <v>51119528.5</v>
      </c>
      <c r="E19" s="218">
        <v>30679472.790000003</v>
      </c>
      <c r="F19" s="218">
        <v>29723555.650000002</v>
      </c>
      <c r="G19" s="218">
        <v>20440055.709999997</v>
      </c>
      <c r="H19" s="202"/>
    </row>
    <row r="20" spans="1:8">
      <c r="A20" s="213" t="s">
        <v>551</v>
      </c>
      <c r="B20" s="223">
        <v>2586780.2999999998</v>
      </c>
      <c r="C20" s="223">
        <v>68097.63</v>
      </c>
      <c r="D20" s="218">
        <v>2654877.9299999997</v>
      </c>
      <c r="E20" s="223">
        <v>1602198.56</v>
      </c>
      <c r="F20" s="223">
        <v>1594575.41</v>
      </c>
      <c r="G20" s="218">
        <v>1052679.3699999996</v>
      </c>
      <c r="H20" s="216" t="s">
        <v>552</v>
      </c>
    </row>
    <row r="21" spans="1:8">
      <c r="A21" s="213" t="s">
        <v>553</v>
      </c>
      <c r="B21" s="223">
        <v>16310051.51</v>
      </c>
      <c r="C21" s="223">
        <v>13911664.859999999</v>
      </c>
      <c r="D21" s="218">
        <v>30221716.369999997</v>
      </c>
      <c r="E21" s="223">
        <v>19998836.960000001</v>
      </c>
      <c r="F21" s="223">
        <v>19390710.690000001</v>
      </c>
      <c r="G21" s="218">
        <v>10222879.409999996</v>
      </c>
      <c r="H21" s="216" t="s">
        <v>554</v>
      </c>
    </row>
    <row r="22" spans="1:8">
      <c r="A22" s="213" t="s">
        <v>555</v>
      </c>
      <c r="B22" s="218"/>
      <c r="C22" s="218"/>
      <c r="D22" s="218">
        <v>0</v>
      </c>
      <c r="E22" s="218"/>
      <c r="F22" s="218"/>
      <c r="G22" s="218">
        <v>0</v>
      </c>
      <c r="H22" s="216" t="s">
        <v>556</v>
      </c>
    </row>
    <row r="23" spans="1:8">
      <c r="A23" s="213" t="s">
        <v>557</v>
      </c>
      <c r="B23" s="223">
        <v>4578215.26</v>
      </c>
      <c r="C23" s="223">
        <v>502086.12</v>
      </c>
      <c r="D23" s="218">
        <v>5080301.38</v>
      </c>
      <c r="E23" s="223">
        <v>2822372.96</v>
      </c>
      <c r="F23" s="223">
        <v>2818591.36</v>
      </c>
      <c r="G23" s="218">
        <v>2257928.42</v>
      </c>
      <c r="H23" s="216" t="s">
        <v>558</v>
      </c>
    </row>
    <row r="24" spans="1:8">
      <c r="A24" s="213" t="s">
        <v>559</v>
      </c>
      <c r="B24" s="223">
        <v>2722360.74</v>
      </c>
      <c r="C24" s="223">
        <v>150028.92000000001</v>
      </c>
      <c r="D24" s="218">
        <v>2872389.66</v>
      </c>
      <c r="E24" s="223">
        <v>1292877.03</v>
      </c>
      <c r="F24" s="223">
        <v>1290891.73</v>
      </c>
      <c r="G24" s="218">
        <v>1579512.6300000001</v>
      </c>
      <c r="H24" s="216" t="s">
        <v>560</v>
      </c>
    </row>
    <row r="25" spans="1:8">
      <c r="A25" s="213" t="s">
        <v>561</v>
      </c>
      <c r="B25" s="218"/>
      <c r="C25" s="218"/>
      <c r="D25" s="218">
        <v>0</v>
      </c>
      <c r="E25" s="218"/>
      <c r="F25" s="218"/>
      <c r="G25" s="218">
        <v>0</v>
      </c>
      <c r="H25" s="216" t="s">
        <v>562</v>
      </c>
    </row>
    <row r="26" spans="1:8">
      <c r="A26" s="213" t="s">
        <v>563</v>
      </c>
      <c r="B26" s="223">
        <v>8923045.9900000002</v>
      </c>
      <c r="C26" s="223">
        <v>1367197.17</v>
      </c>
      <c r="D26" s="218">
        <v>10290243.16</v>
      </c>
      <c r="E26" s="223">
        <v>4963187.28</v>
      </c>
      <c r="F26" s="223">
        <v>4628786.46</v>
      </c>
      <c r="G26" s="218">
        <v>5327055.88</v>
      </c>
      <c r="H26" s="216" t="s">
        <v>564</v>
      </c>
    </row>
    <row r="27" spans="1:8">
      <c r="A27" s="211" t="s">
        <v>565</v>
      </c>
      <c r="B27" s="218">
        <v>28716559.399999999</v>
      </c>
      <c r="C27" s="218">
        <v>59972466.549999997</v>
      </c>
      <c r="D27" s="218">
        <v>88689025.949999988</v>
      </c>
      <c r="E27" s="218">
        <v>22862966.789999999</v>
      </c>
      <c r="F27" s="218">
        <v>22850938.950000003</v>
      </c>
      <c r="G27" s="218">
        <v>65826059.159999989</v>
      </c>
      <c r="H27" s="202"/>
    </row>
    <row r="28" spans="1:8" ht="30">
      <c r="A28" s="215" t="s">
        <v>566</v>
      </c>
      <c r="B28" s="223">
        <v>3310003.1</v>
      </c>
      <c r="C28" s="223">
        <v>765083.49</v>
      </c>
      <c r="D28" s="218">
        <v>4075086.59</v>
      </c>
      <c r="E28" s="223">
        <v>2134535.4900000002</v>
      </c>
      <c r="F28" s="223">
        <v>2132489.89</v>
      </c>
      <c r="G28" s="218">
        <v>1940551.0999999996</v>
      </c>
      <c r="H28" s="216" t="s">
        <v>567</v>
      </c>
    </row>
    <row r="29" spans="1:8">
      <c r="A29" s="213" t="s">
        <v>568</v>
      </c>
      <c r="B29" s="223">
        <v>3866370.4</v>
      </c>
      <c r="C29" s="223">
        <v>9553885.6999999993</v>
      </c>
      <c r="D29" s="218">
        <v>13420256.1</v>
      </c>
      <c r="E29" s="223">
        <v>3469762.35</v>
      </c>
      <c r="F29" s="223">
        <v>3460315.55</v>
      </c>
      <c r="G29" s="218">
        <v>9950493.75</v>
      </c>
      <c r="H29" s="216" t="s">
        <v>569</v>
      </c>
    </row>
    <row r="30" spans="1:8">
      <c r="A30" s="213" t="s">
        <v>570</v>
      </c>
      <c r="B30" s="218"/>
      <c r="C30" s="218"/>
      <c r="D30" s="218">
        <v>0</v>
      </c>
      <c r="E30" s="218"/>
      <c r="F30" s="218"/>
      <c r="G30" s="218">
        <v>0</v>
      </c>
      <c r="H30" s="216" t="s">
        <v>571</v>
      </c>
    </row>
    <row r="31" spans="1:8">
      <c r="A31" s="213" t="s">
        <v>572</v>
      </c>
      <c r="B31" s="223">
        <v>21540185.899999999</v>
      </c>
      <c r="C31" s="223">
        <v>49653497.359999999</v>
      </c>
      <c r="D31" s="218">
        <v>71193683.25999999</v>
      </c>
      <c r="E31" s="223">
        <v>17258668.949999999</v>
      </c>
      <c r="F31" s="223">
        <v>17258133.510000002</v>
      </c>
      <c r="G31" s="218">
        <v>53935014.309999987</v>
      </c>
      <c r="H31" s="216" t="s">
        <v>573</v>
      </c>
    </row>
    <row r="32" spans="1:8">
      <c r="A32" s="213" t="s">
        <v>574</v>
      </c>
      <c r="B32" s="218"/>
      <c r="C32" s="218"/>
      <c r="D32" s="218">
        <v>0</v>
      </c>
      <c r="E32" s="218"/>
      <c r="F32" s="218"/>
      <c r="G32" s="218">
        <v>0</v>
      </c>
      <c r="H32" s="216" t="s">
        <v>575</v>
      </c>
    </row>
    <row r="33" spans="1:8">
      <c r="A33" s="213" t="s">
        <v>576</v>
      </c>
      <c r="B33" s="218"/>
      <c r="C33" s="218"/>
      <c r="D33" s="218">
        <v>0</v>
      </c>
      <c r="E33" s="218"/>
      <c r="F33" s="218"/>
      <c r="G33" s="218">
        <v>0</v>
      </c>
      <c r="H33" s="216" t="s">
        <v>577</v>
      </c>
    </row>
    <row r="34" spans="1:8">
      <c r="A34" s="213" t="s">
        <v>578</v>
      </c>
      <c r="B34" s="218"/>
      <c r="C34" s="218"/>
      <c r="D34" s="218">
        <v>0</v>
      </c>
      <c r="E34" s="218"/>
      <c r="F34" s="218"/>
      <c r="G34" s="218">
        <v>0</v>
      </c>
      <c r="H34" s="216" t="s">
        <v>579</v>
      </c>
    </row>
    <row r="35" spans="1:8">
      <c r="A35" s="213" t="s">
        <v>580</v>
      </c>
      <c r="B35" s="218"/>
      <c r="C35" s="218"/>
      <c r="D35" s="218">
        <v>0</v>
      </c>
      <c r="E35" s="218"/>
      <c r="F35" s="218"/>
      <c r="G35" s="218">
        <v>0</v>
      </c>
      <c r="H35" s="216" t="s">
        <v>581</v>
      </c>
    </row>
    <row r="36" spans="1:8">
      <c r="A36" s="213" t="s">
        <v>582</v>
      </c>
      <c r="B36" s="218"/>
      <c r="C36" s="218"/>
      <c r="D36" s="218">
        <v>0</v>
      </c>
      <c r="E36" s="218"/>
      <c r="F36" s="218"/>
      <c r="G36" s="218">
        <v>0</v>
      </c>
      <c r="H36" s="216" t="s">
        <v>583</v>
      </c>
    </row>
    <row r="37" spans="1:8" ht="30">
      <c r="A37" s="214" t="s">
        <v>584</v>
      </c>
      <c r="B37" s="218">
        <v>0</v>
      </c>
      <c r="C37" s="218">
        <v>0</v>
      </c>
      <c r="D37" s="218">
        <v>0</v>
      </c>
      <c r="E37" s="218">
        <v>0</v>
      </c>
      <c r="F37" s="218">
        <v>0</v>
      </c>
      <c r="G37" s="218">
        <v>0</v>
      </c>
      <c r="H37" s="202"/>
    </row>
    <row r="38" spans="1:8" ht="30">
      <c r="A38" s="215" t="s">
        <v>585</v>
      </c>
      <c r="B38" s="218"/>
      <c r="C38" s="218"/>
      <c r="D38" s="218">
        <v>0</v>
      </c>
      <c r="E38" s="218"/>
      <c r="F38" s="218"/>
      <c r="G38" s="218">
        <v>0</v>
      </c>
      <c r="H38" s="216" t="s">
        <v>586</v>
      </c>
    </row>
    <row r="39" spans="1:8" ht="30">
      <c r="A39" s="215" t="s">
        <v>587</v>
      </c>
      <c r="B39" s="218"/>
      <c r="C39" s="218"/>
      <c r="D39" s="218">
        <v>0</v>
      </c>
      <c r="E39" s="218"/>
      <c r="F39" s="218"/>
      <c r="G39" s="218">
        <v>0</v>
      </c>
      <c r="H39" s="216" t="s">
        <v>588</v>
      </c>
    </row>
    <row r="40" spans="1:8">
      <c r="A40" s="215" t="s">
        <v>589</v>
      </c>
      <c r="B40" s="218"/>
      <c r="C40" s="218"/>
      <c r="D40" s="218">
        <v>0</v>
      </c>
      <c r="E40" s="218"/>
      <c r="F40" s="218"/>
      <c r="G40" s="218">
        <v>0</v>
      </c>
      <c r="H40" s="216" t="s">
        <v>590</v>
      </c>
    </row>
    <row r="41" spans="1:8">
      <c r="A41" s="215" t="s">
        <v>591</v>
      </c>
      <c r="B41" s="218"/>
      <c r="C41" s="218"/>
      <c r="D41" s="218">
        <v>0</v>
      </c>
      <c r="E41" s="218"/>
      <c r="F41" s="218"/>
      <c r="G41" s="218">
        <v>0</v>
      </c>
      <c r="H41" s="216" t="s">
        <v>592</v>
      </c>
    </row>
    <row r="42" spans="1:8">
      <c r="A42" s="215"/>
      <c r="B42" s="218"/>
      <c r="C42" s="218"/>
      <c r="D42" s="218"/>
      <c r="E42" s="218"/>
      <c r="F42" s="218"/>
      <c r="G42" s="218"/>
      <c r="H42" s="202"/>
    </row>
    <row r="43" spans="1:8">
      <c r="A43" s="206" t="s">
        <v>593</v>
      </c>
      <c r="B43" s="219">
        <v>108828288</v>
      </c>
      <c r="C43" s="219">
        <v>21722679.269999996</v>
      </c>
      <c r="D43" s="219">
        <v>130550967.27000001</v>
      </c>
      <c r="E43" s="219">
        <v>67410763.200000003</v>
      </c>
      <c r="F43" s="219">
        <v>67175277.74000001</v>
      </c>
      <c r="G43" s="219">
        <v>63140204.070000008</v>
      </c>
      <c r="H43" s="202"/>
    </row>
    <row r="44" spans="1:8">
      <c r="A44" s="211" t="s">
        <v>594</v>
      </c>
      <c r="B44" s="218">
        <v>54051730.579999998</v>
      </c>
      <c r="C44" s="218">
        <v>8027666</v>
      </c>
      <c r="D44" s="218">
        <v>62079396.579999998</v>
      </c>
      <c r="E44" s="218">
        <v>45405779.549999997</v>
      </c>
      <c r="F44" s="218">
        <v>45313023.850000001</v>
      </c>
      <c r="G44" s="218">
        <v>16673617.030000003</v>
      </c>
      <c r="H44" s="202"/>
    </row>
    <row r="45" spans="1:8">
      <c r="A45" s="215" t="s">
        <v>534</v>
      </c>
      <c r="B45" s="218"/>
      <c r="C45" s="218"/>
      <c r="D45" s="218">
        <v>0</v>
      </c>
      <c r="E45" s="218"/>
      <c r="F45" s="218"/>
      <c r="G45" s="218">
        <v>0</v>
      </c>
      <c r="H45" s="216" t="s">
        <v>595</v>
      </c>
    </row>
    <row r="46" spans="1:8">
      <c r="A46" s="215" t="s">
        <v>536</v>
      </c>
      <c r="B46" s="218"/>
      <c r="C46" s="218"/>
      <c r="D46" s="218">
        <v>0</v>
      </c>
      <c r="E46" s="218"/>
      <c r="F46" s="218"/>
      <c r="G46" s="218">
        <v>0</v>
      </c>
      <c r="H46" s="216" t="s">
        <v>596</v>
      </c>
    </row>
    <row r="47" spans="1:8">
      <c r="A47" s="215" t="s">
        <v>538</v>
      </c>
      <c r="B47" s="218"/>
      <c r="C47" s="218"/>
      <c r="D47" s="218">
        <v>0</v>
      </c>
      <c r="E47" s="218"/>
      <c r="F47" s="218"/>
      <c r="G47" s="218">
        <v>0</v>
      </c>
      <c r="H47" s="216" t="s">
        <v>597</v>
      </c>
    </row>
    <row r="48" spans="1:8">
      <c r="A48" s="215" t="s">
        <v>540</v>
      </c>
      <c r="B48" s="218"/>
      <c r="C48" s="218"/>
      <c r="D48" s="218">
        <v>0</v>
      </c>
      <c r="E48" s="218"/>
      <c r="F48" s="218"/>
      <c r="G48" s="218">
        <v>0</v>
      </c>
      <c r="H48" s="216" t="s">
        <v>598</v>
      </c>
    </row>
    <row r="49" spans="1:8">
      <c r="A49" s="215" t="s">
        <v>542</v>
      </c>
      <c r="B49" s="223">
        <v>2043582.15</v>
      </c>
      <c r="C49" s="223">
        <v>-500000</v>
      </c>
      <c r="D49" s="218">
        <v>1543582.15</v>
      </c>
      <c r="E49" s="223">
        <v>453819.25</v>
      </c>
      <c r="F49" s="223">
        <v>453819.25</v>
      </c>
      <c r="G49" s="218">
        <v>1089762.8999999999</v>
      </c>
      <c r="H49" s="216" t="s">
        <v>599</v>
      </c>
    </row>
    <row r="50" spans="1:8">
      <c r="A50" s="215" t="s">
        <v>544</v>
      </c>
      <c r="B50" s="218"/>
      <c r="C50" s="218"/>
      <c r="D50" s="218">
        <v>0</v>
      </c>
      <c r="E50" s="218"/>
      <c r="F50" s="218"/>
      <c r="G50" s="218">
        <v>0</v>
      </c>
      <c r="H50" s="216" t="s">
        <v>600</v>
      </c>
    </row>
    <row r="51" spans="1:8">
      <c r="A51" s="215" t="s">
        <v>546</v>
      </c>
      <c r="B51" s="223">
        <v>52008148.43</v>
      </c>
      <c r="C51" s="223">
        <v>8527666</v>
      </c>
      <c r="D51" s="218">
        <v>60535814.43</v>
      </c>
      <c r="E51" s="223">
        <v>44951960.299999997</v>
      </c>
      <c r="F51" s="223">
        <v>44859204.600000001</v>
      </c>
      <c r="G51" s="218">
        <v>15583854.130000003</v>
      </c>
      <c r="H51" s="216" t="s">
        <v>601</v>
      </c>
    </row>
    <row r="52" spans="1:8">
      <c r="A52" s="215" t="s">
        <v>548</v>
      </c>
      <c r="B52" s="218"/>
      <c r="C52" s="218"/>
      <c r="D52" s="218">
        <v>0</v>
      </c>
      <c r="E52" s="218"/>
      <c r="F52" s="218"/>
      <c r="G52" s="218">
        <v>0</v>
      </c>
      <c r="H52" s="216" t="s">
        <v>602</v>
      </c>
    </row>
    <row r="53" spans="1:8">
      <c r="A53" s="211" t="s">
        <v>550</v>
      </c>
      <c r="B53" s="218">
        <v>31182223.289999999</v>
      </c>
      <c r="C53" s="218">
        <v>7110844.8099999996</v>
      </c>
      <c r="D53" s="218">
        <v>38293068.100000001</v>
      </c>
      <c r="E53" s="218">
        <v>17118608.34</v>
      </c>
      <c r="F53" s="218">
        <v>16975878.580000002</v>
      </c>
      <c r="G53" s="218">
        <v>21174459.760000002</v>
      </c>
      <c r="H53" s="202"/>
    </row>
    <row r="54" spans="1:8">
      <c r="A54" s="215" t="s">
        <v>551</v>
      </c>
      <c r="B54" s="218"/>
      <c r="C54" s="218"/>
      <c r="D54" s="218">
        <v>0</v>
      </c>
      <c r="E54" s="218"/>
      <c r="F54" s="218"/>
      <c r="G54" s="218">
        <v>0</v>
      </c>
      <c r="H54" s="216" t="s">
        <v>603</v>
      </c>
    </row>
    <row r="55" spans="1:8">
      <c r="A55" s="215" t="s">
        <v>553</v>
      </c>
      <c r="B55" s="223">
        <v>20622710.420000002</v>
      </c>
      <c r="C55" s="223">
        <v>1895000</v>
      </c>
      <c r="D55" s="218">
        <v>22517710.420000002</v>
      </c>
      <c r="E55" s="223">
        <v>15034036.08</v>
      </c>
      <c r="F55" s="223">
        <v>14891306.32</v>
      </c>
      <c r="G55" s="218">
        <v>7483674.3400000017</v>
      </c>
      <c r="H55" s="216" t="s">
        <v>604</v>
      </c>
    </row>
    <row r="56" spans="1:8">
      <c r="A56" s="215" t="s">
        <v>555</v>
      </c>
      <c r="B56" s="218"/>
      <c r="C56" s="218"/>
      <c r="D56" s="218">
        <v>0</v>
      </c>
      <c r="E56" s="218"/>
      <c r="F56" s="218"/>
      <c r="G56" s="218">
        <v>0</v>
      </c>
      <c r="H56" s="216" t="s">
        <v>605</v>
      </c>
    </row>
    <row r="57" spans="1:8">
      <c r="A57" s="210" t="s">
        <v>557</v>
      </c>
      <c r="B57" s="218"/>
      <c r="C57" s="218"/>
      <c r="D57" s="218">
        <v>0</v>
      </c>
      <c r="E57" s="218"/>
      <c r="F57" s="218"/>
      <c r="G57" s="218">
        <v>0</v>
      </c>
      <c r="H57" s="216" t="s">
        <v>606</v>
      </c>
    </row>
    <row r="58" spans="1:8">
      <c r="A58" s="215" t="s">
        <v>559</v>
      </c>
      <c r="B58" s="218"/>
      <c r="C58" s="218"/>
      <c r="D58" s="218">
        <v>0</v>
      </c>
      <c r="E58" s="218"/>
      <c r="F58" s="218"/>
      <c r="G58" s="218">
        <v>0</v>
      </c>
      <c r="H58" s="216" t="s">
        <v>607</v>
      </c>
    </row>
    <row r="59" spans="1:8">
      <c r="A59" s="215" t="s">
        <v>561</v>
      </c>
      <c r="B59" s="218"/>
      <c r="C59" s="218"/>
      <c r="D59" s="218">
        <v>0</v>
      </c>
      <c r="E59" s="218"/>
      <c r="F59" s="218"/>
      <c r="G59" s="218">
        <v>0</v>
      </c>
      <c r="H59" s="216" t="s">
        <v>608</v>
      </c>
    </row>
    <row r="60" spans="1:8">
      <c r="A60" s="215" t="s">
        <v>563</v>
      </c>
      <c r="B60" s="223">
        <v>10559512.869999999</v>
      </c>
      <c r="C60" s="223">
        <v>5215844.8099999996</v>
      </c>
      <c r="D60" s="218">
        <v>15775357.68</v>
      </c>
      <c r="E60" s="223">
        <v>2084572.26</v>
      </c>
      <c r="F60" s="223">
        <v>2084572.26</v>
      </c>
      <c r="G60" s="218">
        <v>13690785.42</v>
      </c>
      <c r="H60" s="216" t="s">
        <v>609</v>
      </c>
    </row>
    <row r="61" spans="1:8">
      <c r="A61" s="211" t="s">
        <v>565</v>
      </c>
      <c r="B61" s="218">
        <v>23594334.129999999</v>
      </c>
      <c r="C61" s="218">
        <v>6584168.459999999</v>
      </c>
      <c r="D61" s="218">
        <v>30178502.589999996</v>
      </c>
      <c r="E61" s="218">
        <v>4886375.3099999996</v>
      </c>
      <c r="F61" s="218">
        <v>4886375.3099999996</v>
      </c>
      <c r="G61" s="218">
        <v>25292127.279999997</v>
      </c>
      <c r="H61" s="202"/>
    </row>
    <row r="62" spans="1:8" ht="30">
      <c r="A62" s="215" t="s">
        <v>566</v>
      </c>
      <c r="B62" s="218"/>
      <c r="C62" s="218"/>
      <c r="D62" s="218">
        <v>0</v>
      </c>
      <c r="E62" s="218"/>
      <c r="F62" s="218"/>
      <c r="G62" s="218">
        <v>0</v>
      </c>
      <c r="H62" s="216" t="s">
        <v>610</v>
      </c>
    </row>
    <row r="63" spans="1:8">
      <c r="A63" s="215" t="s">
        <v>568</v>
      </c>
      <c r="B63" s="223">
        <v>4148540.89</v>
      </c>
      <c r="C63" s="223">
        <v>-2449983.08</v>
      </c>
      <c r="D63" s="218">
        <v>1698557.81</v>
      </c>
      <c r="E63" s="223">
        <v>357359.51</v>
      </c>
      <c r="F63" s="223">
        <v>357359.51</v>
      </c>
      <c r="G63" s="218">
        <v>1341198.3</v>
      </c>
      <c r="H63" s="216" t="s">
        <v>611</v>
      </c>
    </row>
    <row r="64" spans="1:8">
      <c r="A64" s="215" t="s">
        <v>570</v>
      </c>
      <c r="B64" s="218"/>
      <c r="C64" s="218"/>
      <c r="D64" s="218">
        <v>0</v>
      </c>
      <c r="E64" s="218"/>
      <c r="F64" s="218"/>
      <c r="G64" s="218">
        <v>0</v>
      </c>
      <c r="H64" s="216" t="s">
        <v>612</v>
      </c>
    </row>
    <row r="65" spans="1:8">
      <c r="A65" s="215" t="s">
        <v>572</v>
      </c>
      <c r="B65" s="223">
        <v>19445793.239999998</v>
      </c>
      <c r="C65" s="223">
        <v>9034151.5399999991</v>
      </c>
      <c r="D65" s="218">
        <v>28479944.779999997</v>
      </c>
      <c r="E65" s="223">
        <v>4529015.8</v>
      </c>
      <c r="F65" s="223">
        <v>4529015.8</v>
      </c>
      <c r="G65" s="218">
        <v>23950928.979999997</v>
      </c>
      <c r="H65" s="216" t="s">
        <v>613</v>
      </c>
    </row>
    <row r="66" spans="1:8">
      <c r="A66" s="215" t="s">
        <v>574</v>
      </c>
      <c r="B66" s="218"/>
      <c r="C66" s="218"/>
      <c r="D66" s="218">
        <v>0</v>
      </c>
      <c r="E66" s="218"/>
      <c r="F66" s="218"/>
      <c r="G66" s="218">
        <v>0</v>
      </c>
      <c r="H66" s="216" t="s">
        <v>614</v>
      </c>
    </row>
    <row r="67" spans="1:8">
      <c r="A67" s="215" t="s">
        <v>576</v>
      </c>
      <c r="B67" s="218"/>
      <c r="C67" s="218"/>
      <c r="D67" s="218">
        <v>0</v>
      </c>
      <c r="E67" s="218"/>
      <c r="F67" s="218"/>
      <c r="G67" s="218">
        <v>0</v>
      </c>
      <c r="H67" s="216" t="s">
        <v>615</v>
      </c>
    </row>
    <row r="68" spans="1:8">
      <c r="A68" s="215" t="s">
        <v>578</v>
      </c>
      <c r="B68" s="218"/>
      <c r="C68" s="218"/>
      <c r="D68" s="218">
        <v>0</v>
      </c>
      <c r="E68" s="218"/>
      <c r="F68" s="218"/>
      <c r="G68" s="218">
        <v>0</v>
      </c>
      <c r="H68" s="216" t="s">
        <v>616</v>
      </c>
    </row>
    <row r="69" spans="1:8">
      <c r="A69" s="215" t="s">
        <v>580</v>
      </c>
      <c r="B69" s="218"/>
      <c r="C69" s="218"/>
      <c r="D69" s="218">
        <v>0</v>
      </c>
      <c r="E69" s="218"/>
      <c r="F69" s="218"/>
      <c r="G69" s="218">
        <v>0</v>
      </c>
      <c r="H69" s="216" t="s">
        <v>617</v>
      </c>
    </row>
    <row r="70" spans="1:8">
      <c r="A70" s="215" t="s">
        <v>582</v>
      </c>
      <c r="B70" s="218"/>
      <c r="C70" s="218"/>
      <c r="D70" s="218">
        <v>0</v>
      </c>
      <c r="E70" s="218"/>
      <c r="F70" s="218"/>
      <c r="G70" s="218">
        <v>0</v>
      </c>
      <c r="H70" s="216" t="s">
        <v>618</v>
      </c>
    </row>
    <row r="71" spans="1:8" ht="30">
      <c r="A71" s="214" t="s">
        <v>619</v>
      </c>
      <c r="B71" s="220">
        <v>0</v>
      </c>
      <c r="C71" s="220">
        <v>0</v>
      </c>
      <c r="D71" s="220">
        <v>0</v>
      </c>
      <c r="E71" s="220">
        <v>0</v>
      </c>
      <c r="F71" s="220">
        <v>0</v>
      </c>
      <c r="G71" s="220">
        <v>0</v>
      </c>
      <c r="H71" s="202"/>
    </row>
    <row r="72" spans="1:8" ht="30">
      <c r="A72" s="215" t="s">
        <v>585</v>
      </c>
      <c r="B72" s="218"/>
      <c r="C72" s="218"/>
      <c r="D72" s="218">
        <v>0</v>
      </c>
      <c r="E72" s="218"/>
      <c r="F72" s="218"/>
      <c r="G72" s="218">
        <v>0</v>
      </c>
      <c r="H72" s="216" t="s">
        <v>620</v>
      </c>
    </row>
    <row r="73" spans="1:8" ht="30">
      <c r="A73" s="215" t="s">
        <v>587</v>
      </c>
      <c r="B73" s="218"/>
      <c r="C73" s="218"/>
      <c r="D73" s="218">
        <v>0</v>
      </c>
      <c r="E73" s="218"/>
      <c r="F73" s="218"/>
      <c r="G73" s="218">
        <v>0</v>
      </c>
      <c r="H73" s="216" t="s">
        <v>621</v>
      </c>
    </row>
    <row r="74" spans="1:8">
      <c r="A74" s="215" t="s">
        <v>589</v>
      </c>
      <c r="B74" s="218"/>
      <c r="C74" s="218"/>
      <c r="D74" s="218">
        <v>0</v>
      </c>
      <c r="E74" s="218"/>
      <c r="F74" s="218"/>
      <c r="G74" s="218">
        <v>0</v>
      </c>
      <c r="H74" s="216" t="s">
        <v>622</v>
      </c>
    </row>
    <row r="75" spans="1:8">
      <c r="A75" s="215" t="s">
        <v>591</v>
      </c>
      <c r="B75" s="218"/>
      <c r="C75" s="218"/>
      <c r="D75" s="218">
        <v>0</v>
      </c>
      <c r="E75" s="218"/>
      <c r="F75" s="218"/>
      <c r="G75" s="218">
        <v>0</v>
      </c>
      <c r="H75" s="216" t="s">
        <v>623</v>
      </c>
    </row>
    <row r="76" spans="1:8">
      <c r="A76" s="212"/>
      <c r="B76" s="221"/>
      <c r="C76" s="221"/>
      <c r="D76" s="221"/>
      <c r="E76" s="221"/>
      <c r="F76" s="221"/>
      <c r="G76" s="221"/>
      <c r="H76" s="202"/>
    </row>
    <row r="77" spans="1:8">
      <c r="A77" s="206" t="s">
        <v>515</v>
      </c>
      <c r="B77" s="219">
        <v>305727446.73000002</v>
      </c>
      <c r="C77" s="219">
        <v>110149010.96999998</v>
      </c>
      <c r="D77" s="219">
        <v>415876457.69999993</v>
      </c>
      <c r="E77" s="219">
        <v>200086885.02000004</v>
      </c>
      <c r="F77" s="219">
        <v>198126230.35000002</v>
      </c>
      <c r="G77" s="219">
        <v>215789572.68000001</v>
      </c>
      <c r="H77" s="202"/>
    </row>
    <row r="78" spans="1:8">
      <c r="A78" s="207"/>
      <c r="B78" s="222"/>
      <c r="C78" s="222"/>
      <c r="D78" s="222"/>
      <c r="E78" s="222"/>
      <c r="F78" s="222"/>
      <c r="G78" s="222"/>
      <c r="H78" s="203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41" sqref="B41"/>
    </sheetView>
  </sheetViews>
  <sheetFormatPr baseColWidth="10" defaultRowHeight="15"/>
  <cols>
    <col min="1" max="1" width="54.5703125" bestFit="1" customWidth="1"/>
    <col min="2" max="2" width="15.140625" bestFit="1" customWidth="1"/>
    <col min="3" max="3" width="13.140625" bestFit="1" customWidth="1"/>
    <col min="4" max="6" width="15.140625" bestFit="1" customWidth="1"/>
    <col min="7" max="7" width="14.85546875" bestFit="1" customWidth="1"/>
  </cols>
  <sheetData>
    <row r="1" spans="1:7" ht="21">
      <c r="A1" s="155" t="s">
        <v>624</v>
      </c>
      <c r="B1" s="50"/>
      <c r="C1" s="50"/>
      <c r="D1" s="50"/>
      <c r="E1" s="50"/>
      <c r="F1" s="50"/>
      <c r="G1" s="50"/>
    </row>
    <row r="2" spans="1:7">
      <c r="A2" s="14" t="s">
        <v>122</v>
      </c>
      <c r="B2" s="15"/>
      <c r="C2" s="15"/>
      <c r="D2" s="15"/>
      <c r="E2" s="15"/>
      <c r="F2" s="15"/>
      <c r="G2" s="16"/>
    </row>
    <row r="3" spans="1:7">
      <c r="A3" s="20" t="s">
        <v>306</v>
      </c>
      <c r="B3" s="21"/>
      <c r="C3" s="21"/>
      <c r="D3" s="21"/>
      <c r="E3" s="21"/>
      <c r="F3" s="21"/>
      <c r="G3" s="22"/>
    </row>
    <row r="4" spans="1:7">
      <c r="A4" s="20" t="s">
        <v>625</v>
      </c>
      <c r="B4" s="21"/>
      <c r="C4" s="21"/>
      <c r="D4" s="21"/>
      <c r="E4" s="21"/>
      <c r="F4" s="21"/>
      <c r="G4" s="22"/>
    </row>
    <row r="5" spans="1:7">
      <c r="A5" s="20" t="s">
        <v>170</v>
      </c>
      <c r="B5" s="21"/>
      <c r="C5" s="21"/>
      <c r="D5" s="21"/>
      <c r="E5" s="21"/>
      <c r="F5" s="21"/>
      <c r="G5" s="22"/>
    </row>
    <row r="6" spans="1:7">
      <c r="A6" s="23" t="s">
        <v>2</v>
      </c>
      <c r="B6" s="24"/>
      <c r="C6" s="24"/>
      <c r="D6" s="24"/>
      <c r="E6" s="24"/>
      <c r="F6" s="24"/>
      <c r="G6" s="25"/>
    </row>
    <row r="7" spans="1:7">
      <c r="A7" s="140" t="s">
        <v>626</v>
      </c>
      <c r="B7" s="156" t="s">
        <v>308</v>
      </c>
      <c r="C7" s="156"/>
      <c r="D7" s="156"/>
      <c r="E7" s="156"/>
      <c r="F7" s="156"/>
      <c r="G7" s="156" t="s">
        <v>309</v>
      </c>
    </row>
    <row r="8" spans="1:7" ht="60">
      <c r="A8" s="142"/>
      <c r="B8" s="224" t="s">
        <v>310</v>
      </c>
      <c r="C8" s="233" t="s">
        <v>531</v>
      </c>
      <c r="D8" s="233" t="s">
        <v>241</v>
      </c>
      <c r="E8" s="233" t="s">
        <v>196</v>
      </c>
      <c r="F8" s="233" t="s">
        <v>213</v>
      </c>
      <c r="G8" s="201"/>
    </row>
    <row r="9" spans="1:7">
      <c r="A9" s="226" t="s">
        <v>627</v>
      </c>
      <c r="B9" s="234">
        <v>118552730.62</v>
      </c>
      <c r="C9" s="234">
        <v>7345593.7999999998</v>
      </c>
      <c r="D9" s="234">
        <v>125898324.42</v>
      </c>
      <c r="E9" s="234">
        <v>67245916.299999997</v>
      </c>
      <c r="F9" s="234">
        <v>67244994.299999997</v>
      </c>
      <c r="G9" s="234">
        <v>58652408.120000005</v>
      </c>
    </row>
    <row r="10" spans="1:7">
      <c r="A10" s="228" t="s">
        <v>628</v>
      </c>
      <c r="B10" s="238">
        <v>118552730.62</v>
      </c>
      <c r="C10" s="238">
        <v>7345593.7999999998</v>
      </c>
      <c r="D10" s="235">
        <v>125898324.42</v>
      </c>
      <c r="E10" s="238">
        <v>67245916.299999997</v>
      </c>
      <c r="F10" s="238">
        <v>67244994.299999997</v>
      </c>
      <c r="G10" s="235">
        <v>58652408.120000005</v>
      </c>
    </row>
    <row r="11" spans="1:7">
      <c r="A11" s="228" t="s">
        <v>629</v>
      </c>
      <c r="B11" s="235"/>
      <c r="C11" s="235"/>
      <c r="D11" s="235">
        <v>0</v>
      </c>
      <c r="E11" s="235"/>
      <c r="F11" s="235"/>
      <c r="G11" s="235">
        <v>0</v>
      </c>
    </row>
    <row r="12" spans="1:7">
      <c r="A12" s="228" t="s">
        <v>630</v>
      </c>
      <c r="B12" s="235">
        <v>0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</row>
    <row r="13" spans="1:7">
      <c r="A13" s="230" t="s">
        <v>631</v>
      </c>
      <c r="B13" s="235"/>
      <c r="C13" s="235"/>
      <c r="D13" s="235">
        <v>0</v>
      </c>
      <c r="E13" s="235"/>
      <c r="F13" s="235"/>
      <c r="G13" s="235">
        <v>0</v>
      </c>
    </row>
    <row r="14" spans="1:7">
      <c r="A14" s="230" t="s">
        <v>632</v>
      </c>
      <c r="B14" s="235"/>
      <c r="C14" s="235"/>
      <c r="D14" s="235">
        <v>0</v>
      </c>
      <c r="E14" s="235"/>
      <c r="F14" s="235"/>
      <c r="G14" s="235">
        <v>0</v>
      </c>
    </row>
    <row r="15" spans="1:7">
      <c r="A15" s="228" t="s">
        <v>633</v>
      </c>
      <c r="B15" s="235"/>
      <c r="C15" s="235"/>
      <c r="D15" s="235">
        <v>0</v>
      </c>
      <c r="E15" s="235"/>
      <c r="F15" s="235"/>
      <c r="G15" s="235">
        <v>0</v>
      </c>
    </row>
    <row r="16" spans="1:7" ht="30">
      <c r="A16" s="231" t="s">
        <v>634</v>
      </c>
      <c r="B16" s="235">
        <v>0</v>
      </c>
      <c r="C16" s="235">
        <v>0</v>
      </c>
      <c r="D16" s="235">
        <v>0</v>
      </c>
      <c r="E16" s="235">
        <v>0</v>
      </c>
      <c r="F16" s="235">
        <v>0</v>
      </c>
      <c r="G16" s="235">
        <v>0</v>
      </c>
    </row>
    <row r="17" spans="1:7">
      <c r="A17" s="230" t="s">
        <v>635</v>
      </c>
      <c r="B17" s="235"/>
      <c r="C17" s="235"/>
      <c r="D17" s="235">
        <v>0</v>
      </c>
      <c r="E17" s="235"/>
      <c r="F17" s="235"/>
      <c r="G17" s="235">
        <v>0</v>
      </c>
    </row>
    <row r="18" spans="1:7">
      <c r="A18" s="230" t="s">
        <v>636</v>
      </c>
      <c r="B18" s="235"/>
      <c r="C18" s="235"/>
      <c r="D18" s="235">
        <v>0</v>
      </c>
      <c r="E18" s="235"/>
      <c r="F18" s="235"/>
      <c r="G18" s="235">
        <v>0</v>
      </c>
    </row>
    <row r="19" spans="1:7">
      <c r="A19" s="228" t="s">
        <v>637</v>
      </c>
      <c r="B19" s="235"/>
      <c r="C19" s="235"/>
      <c r="D19" s="235">
        <v>0</v>
      </c>
      <c r="E19" s="235"/>
      <c r="F19" s="235"/>
      <c r="G19" s="235">
        <v>0</v>
      </c>
    </row>
    <row r="20" spans="1:7">
      <c r="A20" s="229"/>
      <c r="B20" s="236"/>
      <c r="C20" s="236"/>
      <c r="D20" s="236"/>
      <c r="E20" s="236"/>
      <c r="F20" s="236"/>
      <c r="G20" s="236"/>
    </row>
    <row r="21" spans="1:7">
      <c r="A21" s="232" t="s">
        <v>638</v>
      </c>
      <c r="B21" s="234">
        <v>44087067.93</v>
      </c>
      <c r="C21" s="234">
        <v>276105.8</v>
      </c>
      <c r="D21" s="234">
        <v>44363173.729999997</v>
      </c>
      <c r="E21" s="234">
        <v>35936918.770000003</v>
      </c>
      <c r="F21" s="234">
        <v>35936918.770000003</v>
      </c>
      <c r="G21" s="234">
        <v>8426254.9599999934</v>
      </c>
    </row>
    <row r="22" spans="1:7">
      <c r="A22" s="228" t="s">
        <v>628</v>
      </c>
      <c r="B22" s="238">
        <v>44087067.93</v>
      </c>
      <c r="C22" s="238">
        <v>276105.8</v>
      </c>
      <c r="D22" s="235">
        <v>44363173.729999997</v>
      </c>
      <c r="E22" s="238">
        <v>35936918.770000003</v>
      </c>
      <c r="F22" s="238">
        <v>35936918.770000003</v>
      </c>
      <c r="G22" s="235">
        <v>8426254.9599999934</v>
      </c>
    </row>
    <row r="23" spans="1:7">
      <c r="A23" s="228" t="s">
        <v>629</v>
      </c>
      <c r="B23" s="235"/>
      <c r="C23" s="235"/>
      <c r="D23" s="235">
        <v>0</v>
      </c>
      <c r="E23" s="235"/>
      <c r="F23" s="235"/>
      <c r="G23" s="235">
        <v>0</v>
      </c>
    </row>
    <row r="24" spans="1:7">
      <c r="A24" s="228" t="s">
        <v>630</v>
      </c>
      <c r="B24" s="235">
        <v>0</v>
      </c>
      <c r="C24" s="235">
        <v>0</v>
      </c>
      <c r="D24" s="235">
        <v>0</v>
      </c>
      <c r="E24" s="235">
        <v>0</v>
      </c>
      <c r="F24" s="235">
        <v>0</v>
      </c>
      <c r="G24" s="235">
        <v>0</v>
      </c>
    </row>
    <row r="25" spans="1:7">
      <c r="A25" s="230" t="s">
        <v>631</v>
      </c>
      <c r="B25" s="235"/>
      <c r="C25" s="235"/>
      <c r="D25" s="235">
        <v>0</v>
      </c>
      <c r="E25" s="235"/>
      <c r="F25" s="235"/>
      <c r="G25" s="235">
        <v>0</v>
      </c>
    </row>
    <row r="26" spans="1:7">
      <c r="A26" s="230" t="s">
        <v>632</v>
      </c>
      <c r="B26" s="235"/>
      <c r="C26" s="235"/>
      <c r="D26" s="235">
        <v>0</v>
      </c>
      <c r="E26" s="235"/>
      <c r="F26" s="235"/>
      <c r="G26" s="235">
        <v>0</v>
      </c>
    </row>
    <row r="27" spans="1:7">
      <c r="A27" s="228" t="s">
        <v>633</v>
      </c>
      <c r="B27" s="235"/>
      <c r="C27" s="235"/>
      <c r="D27" s="235"/>
      <c r="E27" s="235"/>
      <c r="F27" s="235"/>
      <c r="G27" s="235"/>
    </row>
    <row r="28" spans="1:7" ht="30">
      <c r="A28" s="231" t="s">
        <v>634</v>
      </c>
      <c r="B28" s="235">
        <v>0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</row>
    <row r="29" spans="1:7">
      <c r="A29" s="230" t="s">
        <v>635</v>
      </c>
      <c r="B29" s="235"/>
      <c r="C29" s="235"/>
      <c r="D29" s="235">
        <v>0</v>
      </c>
      <c r="E29" s="235"/>
      <c r="F29" s="235"/>
      <c r="G29" s="235">
        <v>0</v>
      </c>
    </row>
    <row r="30" spans="1:7">
      <c r="A30" s="230" t="s">
        <v>636</v>
      </c>
      <c r="B30" s="235"/>
      <c r="C30" s="235"/>
      <c r="D30" s="235">
        <v>0</v>
      </c>
      <c r="E30" s="235"/>
      <c r="F30" s="235"/>
      <c r="G30" s="235">
        <v>0</v>
      </c>
    </row>
    <row r="31" spans="1:7">
      <c r="A31" s="228" t="s">
        <v>637</v>
      </c>
      <c r="B31" s="235"/>
      <c r="C31" s="235"/>
      <c r="D31" s="235">
        <v>0</v>
      </c>
      <c r="E31" s="235"/>
      <c r="F31" s="235"/>
      <c r="G31" s="235">
        <v>0</v>
      </c>
    </row>
    <row r="32" spans="1:7">
      <c r="A32" s="229"/>
      <c r="B32" s="236"/>
      <c r="C32" s="236"/>
      <c r="D32" s="236"/>
      <c r="E32" s="236"/>
      <c r="F32" s="236"/>
      <c r="G32" s="236"/>
    </row>
    <row r="33" spans="1:7">
      <c r="A33" s="227" t="s">
        <v>639</v>
      </c>
      <c r="B33" s="234">
        <v>162639798.55000001</v>
      </c>
      <c r="C33" s="234">
        <v>7621699.5999999996</v>
      </c>
      <c r="D33" s="234">
        <v>170261498.15000001</v>
      </c>
      <c r="E33" s="234">
        <v>103182835.06999999</v>
      </c>
      <c r="F33" s="234">
        <v>103181913.06999999</v>
      </c>
      <c r="G33" s="234">
        <v>67078663.079999998</v>
      </c>
    </row>
    <row r="34" spans="1:7">
      <c r="A34" s="225"/>
      <c r="B34" s="237"/>
      <c r="C34" s="237"/>
      <c r="D34" s="237"/>
      <c r="E34" s="237"/>
      <c r="F34" s="237"/>
      <c r="G34" s="2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2022-10-10T16:30:38Z</cp:lastPrinted>
  <dcterms:created xsi:type="dcterms:W3CDTF">2018-11-20T17:29:30Z</dcterms:created>
  <dcterms:modified xsi:type="dcterms:W3CDTF">2022-10-10T17:02:40Z</dcterms:modified>
</cp:coreProperties>
</file>