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<sst xmlns="http://schemas.openxmlformats.org/spreadsheetml/2006/main" count="938" uniqueCount="664">
  <si>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</si>
  <si>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</si>
  <si>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</si>
  <si>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</si>
  <si>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</si>
  <si>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</si>
  <si>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</si>
  <si>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</si>
  <si>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</si>
  <si>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</si>
  <si>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</si>
  <si>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</si>
  <si>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</si>
  <si>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</si>
  <si>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</si>
  <si>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</si>
  <si>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</si>
  <si>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</si>
  <si>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</si>
  <si>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</si>
  <si>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</si>
  <si>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</si>
  <si>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</si>
  <si>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</si>
  <si>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</si>
  <si>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</si>
  <si>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</si>
  <si>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</si>
  <si>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</si>
  <si>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</si>
  <si>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</si>
  <si>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</si>
  <si>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</si>
  <si>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</si>
  <si>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</si>
  <si>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</si>
  <si>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</si>
  <si>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</si>
  <si>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</si>
  <si>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</si>
  <si>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</si>
  <si>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</si>
  <si>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</si>
  <si>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</si>
  <si>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</si>
  <si>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</si>
  <si>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</si>
  <si>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</si>
  <si>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</si>
  <si>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</si>
  <si>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</si>
  <si>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</si>
  <si>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</si>
  <si>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</si>
  <si>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</si>
  <si>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</si>
  <si>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</si>
  <si>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</si>
  <si>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</si>
  <si>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</si>
  <si>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</si>
  <si>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</si>
  <si>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</si>
  <si>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</si>
  <si>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</si>
  <si>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</si>
  <si>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</si>
  <si>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</si>
  <si>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</si>
  <si>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</si>
  <si>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</si>
  <si>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</si>
  <si>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</si>
  <si>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</si>
  <si>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</si>
  <si>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</si>
  <si>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</si>
  <si>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</si>
  <si>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</si>
  <si>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</si>
  <si>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</si>
  <si>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</si>
  <si>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</si>
  <si>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</si>
  <si>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</si>
  <si>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</si>
  <si>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</si>
  <si>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</si>
  <si>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</si>
  <si>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</si>
  <si>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</si>
  <si>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</si>
  <si>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</si>
  <si>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</si>
  <si>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</si>
  <si>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</si>
  <si>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</si>
  <si>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</si>
  <si>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</si>
  <si>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</si>
  <si>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</si>
  <si>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</si>
  <si>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</si>
  <si>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</si>
  <si>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</si>
  <si>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</si>
  <si>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</si>
  <si>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</si>
  <si>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</si>
  <si>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</si>
  <si>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</si>
  <si>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</si>
  <si>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</si>
  <si>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</si>
  <si>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</si>
  <si>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</si>
  <si>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</si>
  <si>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</si>
  <si>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</si>
  <si>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</si>
  <si>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</si>
  <si>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</si>
  <si>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</si>
  <si>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</si>
  <si>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</si>
  <si>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</si>
  <si>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</si>
  <si>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</si>
  <si>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</si>
  <si>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</si>
  <si>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</si>
  <si>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</si>
  <si>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</si>
  <si>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</si>
  <si>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</si>
  <si>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</si>
  <si>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</si>
  <si>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</si>
  <si>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</si>
  <si>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</si>
  <si>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</si>
  <si>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</si>
  <si>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</si>
  <si>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</si>
  <si>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</si>
  <si>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</si>
  <si>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</si>
  <si>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</si>
  <si>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</si>
  <si>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</si>
  <si>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</si>
  <si>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</si>
  <si>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</si>
  <si>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</si>
  <si>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</si>
  <si>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</si>
  <si>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</si>
  <si>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</si>
  <si>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</si>
  <si>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</si>
  <si>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</si>
  <si>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</si>
  <si>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</si>
  <si>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</si>
  <si>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</si>
  <si>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</si>
  <si>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</si>
  <si>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</si>
  <si>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</si>
  <si>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</si>
  <si>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</si>
  <si>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</si>
  <si>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</si>
  <si>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</si>
  <si>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</si>
  <si>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</si>
  <si>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</si>
  <si>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</si>
  <si>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</si>
  <si>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</si>
  <si>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</si>
  <si>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</si>
  <si>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</si>
  <si>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</si>
  <si>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</si>
  <si>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</si>
  <si>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</si>
  <si>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</si>
  <si>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</si>
  <si>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</si>
  <si>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</si>
  <si>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</si>
  <si>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</si>
  <si>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</si>
  <si>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</si>
  <si>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</si>
  <si>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</si>
  <si>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</si>
  <si>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</si>
  <si>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</si>
  <si>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</si>
  <si>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</si>
  <si>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</si>
  <si>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</si>
  <si>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</si>
  <si>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</si>
  <si>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</si>
  <si>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</si>
  <si>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</si>
  <si>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</si>
  <si>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</si>
  <si>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</si>
  <si>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</si>
  <si>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</si>
  <si>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</si>
  <si>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</si>
  <si>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</si>
  <si>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</si>
  <si>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</si>
  <si>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</si>
  <si>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</si>
  <si>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</si>
  <si>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</si>
  <si>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</si>
  <si>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</si>
  <si>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</si>
  <si>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</si>
  <si>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</si>
  <si>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</si>
  <si>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</si>
  <si>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</si>
  <si>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</si>
  <si>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</si>
  <si>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</si>
  <si>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</si>
  <si>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</si>
  <si>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</si>
  <si>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</si>
  <si>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</si>
  <si>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</si>
  <si>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</si>
  <si>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</si>
  <si>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</si>
  <si>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</si>
  <si>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</si>
  <si>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</si>
  <si>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</si>
  <si>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</si>
  <si>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</si>
  <si>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</si>
  <si>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</si>
  <si>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</si>
  <si>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</si>
  <si>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</si>
  <si>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</si>
  <si>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</si>
  <si>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</si>
  <si>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</si>
  <si>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</si>
  <si>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</si>
  <si>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</si>
  <si>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</si>
  <si>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</si>
  <si>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</si>
  <si>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</si>
  <si>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</si>
  <si>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</si>
  <si>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</si>
  <si>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</si>
  <si>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</si>
  <si>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</si>
  <si>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</si>
  <si>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</si>
  <si>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</si>
  <si>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</si>
  <si>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</si>
  <si>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</si>
  <si>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</si>
  <si>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</si>
  <si>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</si>
  <si>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</si>
  <si>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</si>
  <si>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</si>
  <si>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</si>
  <si>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</si>
  <si>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</si>
  <si>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</si>
  <si>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</si>
  <si>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</si>
  <si>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</si>
  <si>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</si>
  <si>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</si>
  <si>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</si>
  <si>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</si>
  <si>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</si>
  <si>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</si>
  <si>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</si>
  <si>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</si>
  <si>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</si>
  <si>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</si>
  <si>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</si>
  <si>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</si>
  <si>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</si>
  <si>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</si>
  <si>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</si>
  <si>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</si>
  <si>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</si>
  <si>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</si>
  <si>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</si>
  <si>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</si>
  <si>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</si>
  <si>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</si>
  <si>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</si>
  <si>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</si>
  <si>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</si>
  <si>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</si>
  <si>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</si>
  <si>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</si>
  <si>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</si>
  <si>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</si>
  <si>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</si>
  <si>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</si>
  <si>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</si>
  <si>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</si>
  <si>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</si>
  <si>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</si>
  <si>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</si>
  <si>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</si>
  <si>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</si>
  <si>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</si>
  <si>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</si>
  <si>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</si>
  <si>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</si>
  <si>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</si>
  <si>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</si>
  <si>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</si>
  <si>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</si>
  <si>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</si>
  <si>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</si>
  <si>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</si>
  <si>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</si>
  <si>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</si>
  <si>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</si>
  <si>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</si>
  <si>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</si>
  <si>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</si>
  <si>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</si>
  <si>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</si>
  <si>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</si>
  <si>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</si>
  <si>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</si>
  <si>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</si>
  <si>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</si>
  <si>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</si>
  <si>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</si>
  <si>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</si>
  <si>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</si>
  <si>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</si>
  <si>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</si>
  <si>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</si>
  <si>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</si>
  <si>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</si>
  <si>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</si>
  <si>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</si>
  <si>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</si>
  <si>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</si>
  <si>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</si>
  <si>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</si>
  <si>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</si>
  <si>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</si>
  <si>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</si>
  <si>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</si>
  <si>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</si>
  <si>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</si>
  <si>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</si>
  <si>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</si>
  <si>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</si>
  <si>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</si>
  <si>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</si>
  <si>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</si>
  <si>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</si>
  <si>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</si>
  <si>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</si>
  <si>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</si>
  <si>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</si>
  <si>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</si>
  <si>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</si>
  <si>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</si>
  <si>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</si>
  <si>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</si>
  <si>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</si>
  <si>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</si>
  <si>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</si>
  <si>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</si>
  <si>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</si>
  <si>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</si>
  <si>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</si>
  <si>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</si>
  <si>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</si>
  <si>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</si>
  <si>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</si>
  <si>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</si>
  <si>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</si>
  <si>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</si>
  <si>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</si>
  <si>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</si>
  <si>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</si>
  <si>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</si>
  <si>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</si>
  <si>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</si>
  <si>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</si>
  <si>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</si>
  <si>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</si>
  <si>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</si>
  <si>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</si>
  <si>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</si>
  <si>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</si>
  <si>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</si>
  <si>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</si>
  <si>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</si>
  <si>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</si>
  <si>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</si>
  <si>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</si>
  <si>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</si>
  <si>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</si>
  <si>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</si>
  <si>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</si>
  <si>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</si>
  <si>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</si>
  <si>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</si>
  <si>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</si>
  <si>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</si>
  <si>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</si>
  <si>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</si>
  <si>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</si>
  <si>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</si>
  <si>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</si>
  <si>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</si>
  <si>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</si>
  <si>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</si>
  <si>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</si>
  <si>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</si>
  <si>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</si>
  <si>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</si>
  <si>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</si>
  <si>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</si>
  <si>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</si>
  <si>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</si>
  <si>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</si>
  <si>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</si>
  <si>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</si>
  <si>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</si>
  <si>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</si>
  <si>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</si>
  <si>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</si>
  <si>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</si>
  <si>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</si>
  <si>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</si>
  <si>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</si>
  <si>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</si>
  <si>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</si>
  <si>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</si>
  <si>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</si>
  <si>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</si>
  <si>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</si>
  <si>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</si>
  <si>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</si>
  <si>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</si>
  <si>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</si>
  <si>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</si>
  <si>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</si>
  <si>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</si>
  <si>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</si>
  <si>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</si>
  <si>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</si>
  <si>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</si>
  <si>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</si>
  <si>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</si>
  <si>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</si>
  <si>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</si>
  <si>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</si>
  <si>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</si>
  <si>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</si>
  <si>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</si>
  <si>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</si>
  <si>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</si>
  <si>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</si>
  <si>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</si>
  <si>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</si>
  <si>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</si>
  <si>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</si>
  <si>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</si>
  <si>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</si>
  <si>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</si>
  <si>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</si>
  <si>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</si>
  <si>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</si>
  <si>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</si>
  <si>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</si>
  <si>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</si>
  <si>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</si>
  <si>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</si>
  <si>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</si>
  <si>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</si>
  <si>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</si>
  <si>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</si>
  <si>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</si>
  <si>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</si>
  <si>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</si>
  <si>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</si>
  <si>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</si>
  <si>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</si>
  <si>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</si>
  <si>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</si>
  <si>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</si>
  <si>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</si>
  <si>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</si>
  <si>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</si>
  <si>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</si>
  <si>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</si>
  <si>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</si>
  <si>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</si>
  <si>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</si>
  <si>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</si>
  <si>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</si>
  <si>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</si>
  <si>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</si>
  <si>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</si>
  <si>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</si>
  <si>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</si>
  <si>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</si>
  <si>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</si>
  <si>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</si>
  <si>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</si>
  <si>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</si>
  <si>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</si>
  <si>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</si>
  <si>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</si>
  <si>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</si>
  <si>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</si>
  <si>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</si>
  <si>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</si>
  <si>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</si>
  <si>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</si>
  <si>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</si>
  <si>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</si>
  <si>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</si>
  <si>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</si>
  <si>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</si>
  <si>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</si>
  <si>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</si>
  <si>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</si>
  <si>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</si>
  <si>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</si>
  <si>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</si>
  <si>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</si>
  <si>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</si>
  <si>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</si>
  <si>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</si>
  <si>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</si>
  <si>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</si>
  <si>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</si>
  <si>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</si>
  <si>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</si>
  <si>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</si>
  <si>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</si>
  <si>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</si>
  <si>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</si>
  <si>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</si>
  <si>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</si>
  <si>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</si>
  <si>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</si>
  <si>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</si>
  <si>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</si>
  <si>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</si>
  <si>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</si>
  <si>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</si>
  <si>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</si>
  <si>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</si>
  <si>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</si>
  <si>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</si>
  <si>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</si>
  <si>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</si>
  <si>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</si>
  <si>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</si>
  <si>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</si>
  <si>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</si>
  <si>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</si>
  <si>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</si>
  <si>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</si>
  <si>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</si>
  <si>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</si>
  <si>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</si>
  <si>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</si>
  <si>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</si>
  <si>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</si>
  <si>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</si>
  <si>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</si>
  <si>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</si>
  <si>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</si>
  <si>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</si>
  <si>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</si>
  <si>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</si>
  <si>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</si>
  <si>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</si>
  <si>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</si>
  <si>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</si>
  <si>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</si>
  <si>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</si>
  <si>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</si>
  <si>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</si>
  <si>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</si>
  <si>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</si>
  <si>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</si>
  <si>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</si>
  <si>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</si>
  <si>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</si>
  <si>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</si>
  <si>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</si>
  <si>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</si>
  <si>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</si>
  <si>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</si>
  <si>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</si>
  <si>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</si>
  <si>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</si>
  <si>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</si>
  <si>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</si>
  <si>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</si>
  <si>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</si>
  <si>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</si>
  <si>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</si>
  <si>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</si>
  <si>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</si>
  <si>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</si>
  <si>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</si>
  <si>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</si>
  <si>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</si>
  <si>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</si>
  <si>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</si>
  <si>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</si>
  <si>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</si>
  <si>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</si>
  <si>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</si>
  <si>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</si>
  <si>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</si>
  <si>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</si>
  <si>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</si>
  <si>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</si>
  <si>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</si>
  <si>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</si>
  <si>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</si>
  <si>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</si>
  <si>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</si>
  <si>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</si>
  <si>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</si>
  <si>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</si>
  <si>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</si>
  <si>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</si>
  <si>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</si>
  <si>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</si>
  <si>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</si>
  <si>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</si>
  <si>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Apaseo el Grande, Guanajuato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</si>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</sst>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104775</xdr:rowOff>
    </xdr:from>
    <xdr:to>
      <xdr:col>1</xdr:col>
      <xdr:colOff>1371600</xdr:colOff>
      <xdr:row>56</xdr:row>
      <xdr:rowOff>104775</xdr:rowOff>
    </xdr:to>
    <xdr:sp macro="" textlink="">
      <xdr:nvSpPr>
        <xdr:cNvPr id="2" name="1 CuadroTexto"/>
        <xdr:cNvSpPr txBox="1"/>
      </xdr:nvSpPr>
      <xdr:spPr>
        <a:xfrm>
          <a:off x="0" y="6257925"/>
          <a:ext cx="2352675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1</xdr:col>
      <xdr:colOff>2381247</xdr:colOff>
      <xdr:row>45</xdr:row>
      <xdr:rowOff>9525</xdr:rowOff>
    </xdr:from>
    <xdr:to>
      <xdr:col>2</xdr:col>
      <xdr:colOff>485775</xdr:colOff>
      <xdr:row>56</xdr:row>
      <xdr:rowOff>19050</xdr:rowOff>
    </xdr:to>
    <xdr:sp macro="" textlink="">
      <xdr:nvSpPr>
        <xdr:cNvPr id="3" name="2 CuadroTexto"/>
        <xdr:cNvSpPr txBox="1"/>
      </xdr:nvSpPr>
      <xdr:spPr>
        <a:xfrm>
          <a:off x="3362322" y="6305550"/>
          <a:ext cx="3028953" cy="158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1</xdr:col>
      <xdr:colOff>191194</xdr:colOff>
      <xdr:row>2</xdr:row>
      <xdr:rowOff>142876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6"/>
          <a:ext cx="1172269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611038</xdr:colOff>
      <xdr:row>151</xdr:row>
      <xdr:rowOff>26957</xdr:rowOff>
    </xdr:from>
    <xdr:to>
      <xdr:col>1</xdr:col>
      <xdr:colOff>2363278</xdr:colOff>
      <xdr:row>163</xdr:row>
      <xdr:rowOff>116816</xdr:rowOff>
    </xdr:to>
    <xdr:sp macro="" textlink="">
      <xdr:nvSpPr>
        <xdr:cNvPr id="2" name="1 CuadroTexto"/>
        <xdr:cNvSpPr txBox="1"/>
      </xdr:nvSpPr>
      <xdr:spPr>
        <a:xfrm>
          <a:off x="611038" y="21637924"/>
          <a:ext cx="2417193" cy="1815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2</xdr:col>
      <xdr:colOff>747440</xdr:colOff>
      <xdr:row>151</xdr:row>
      <xdr:rowOff>38639</xdr:rowOff>
    </xdr:from>
    <xdr:to>
      <xdr:col>4</xdr:col>
      <xdr:colOff>1446721</xdr:colOff>
      <xdr:row>164</xdr:row>
      <xdr:rowOff>0</xdr:rowOff>
    </xdr:to>
    <xdr:sp macro="" textlink="">
      <xdr:nvSpPr>
        <xdr:cNvPr id="3" name="2 CuadroTexto"/>
        <xdr:cNvSpPr txBox="1"/>
      </xdr:nvSpPr>
      <xdr:spPr>
        <a:xfrm>
          <a:off x="5716615" y="21649606"/>
          <a:ext cx="3071545" cy="183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35943</xdr:colOff>
      <xdr:row>0</xdr:row>
      <xdr:rowOff>62901</xdr:rowOff>
    </xdr:from>
    <xdr:to>
      <xdr:col>1</xdr:col>
      <xdr:colOff>543259</xdr:colOff>
      <xdr:row>2</xdr:row>
      <xdr:rowOff>168215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3" y="62901"/>
          <a:ext cx="1172269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543619</xdr:colOff>
      <xdr:row>2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172269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224</xdr:row>
      <xdr:rowOff>0</xdr:rowOff>
    </xdr:from>
    <xdr:to>
      <xdr:col>1</xdr:col>
      <xdr:colOff>1750443</xdr:colOff>
      <xdr:row>236</xdr:row>
      <xdr:rowOff>100642</xdr:rowOff>
    </xdr:to>
    <xdr:sp macro="" textlink="">
      <xdr:nvSpPr>
        <xdr:cNvPr id="3" name="2 CuadroTexto"/>
        <xdr:cNvSpPr txBox="1"/>
      </xdr:nvSpPr>
      <xdr:spPr>
        <a:xfrm>
          <a:off x="0" y="33775650"/>
          <a:ext cx="2417193" cy="1815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1</xdr:col>
      <xdr:colOff>4438827</xdr:colOff>
      <xdr:row>224</xdr:row>
      <xdr:rowOff>11682</xdr:rowOff>
    </xdr:from>
    <xdr:to>
      <xdr:col>3</xdr:col>
      <xdr:colOff>928597</xdr:colOff>
      <xdr:row>236</xdr:row>
      <xdr:rowOff>127600</xdr:rowOff>
    </xdr:to>
    <xdr:sp macro="" textlink="">
      <xdr:nvSpPr>
        <xdr:cNvPr id="4" name="3 CuadroTexto"/>
        <xdr:cNvSpPr txBox="1"/>
      </xdr:nvSpPr>
      <xdr:spPr>
        <a:xfrm>
          <a:off x="5105577" y="33787332"/>
          <a:ext cx="3071545" cy="183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</xdr:col>
      <xdr:colOff>1750443</xdr:colOff>
      <xdr:row>44</xdr:row>
      <xdr:rowOff>100642</xdr:rowOff>
    </xdr:to>
    <xdr:sp macro="" textlink="">
      <xdr:nvSpPr>
        <xdr:cNvPr id="2" name="1 CuadroTexto"/>
        <xdr:cNvSpPr txBox="1"/>
      </xdr:nvSpPr>
      <xdr:spPr>
        <a:xfrm>
          <a:off x="0" y="4552950"/>
          <a:ext cx="2417193" cy="1815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2</xdr:col>
      <xdr:colOff>1228902</xdr:colOff>
      <xdr:row>32</xdr:row>
      <xdr:rowOff>11682</xdr:rowOff>
    </xdr:from>
    <xdr:to>
      <xdr:col>5</xdr:col>
      <xdr:colOff>547597</xdr:colOff>
      <xdr:row>44</xdr:row>
      <xdr:rowOff>127600</xdr:rowOff>
    </xdr:to>
    <xdr:sp macro="" textlink="">
      <xdr:nvSpPr>
        <xdr:cNvPr id="3" name="2 CuadroTexto"/>
        <xdr:cNvSpPr txBox="1"/>
      </xdr:nvSpPr>
      <xdr:spPr>
        <a:xfrm>
          <a:off x="5105577" y="4564632"/>
          <a:ext cx="3071545" cy="183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180975</xdr:colOff>
      <xdr:row>1</xdr:row>
      <xdr:rowOff>227031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847725" cy="4270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619819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0"/>
          <a:ext cx="1172269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1750443</xdr:colOff>
      <xdr:row>127</xdr:row>
      <xdr:rowOff>100642</xdr:rowOff>
    </xdr:to>
    <xdr:sp macro="" textlink="">
      <xdr:nvSpPr>
        <xdr:cNvPr id="3" name="2 CuadroTexto"/>
        <xdr:cNvSpPr txBox="1"/>
      </xdr:nvSpPr>
      <xdr:spPr>
        <a:xfrm>
          <a:off x="0" y="15744825"/>
          <a:ext cx="2417193" cy="1815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2</xdr:col>
      <xdr:colOff>209727</xdr:colOff>
      <xdr:row>115</xdr:row>
      <xdr:rowOff>11682</xdr:rowOff>
    </xdr:from>
    <xdr:to>
      <xdr:col>4</xdr:col>
      <xdr:colOff>1166722</xdr:colOff>
      <xdr:row>127</xdr:row>
      <xdr:rowOff>127600</xdr:rowOff>
    </xdr:to>
    <xdr:sp macro="" textlink="">
      <xdr:nvSpPr>
        <xdr:cNvPr id="4" name="3 CuadroTexto"/>
        <xdr:cNvSpPr txBox="1"/>
      </xdr:nvSpPr>
      <xdr:spPr>
        <a:xfrm>
          <a:off x="5105577" y="15756507"/>
          <a:ext cx="3071545" cy="183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9524</xdr:rowOff>
    </xdr:from>
    <xdr:to>
      <xdr:col>1</xdr:col>
      <xdr:colOff>657225</xdr:colOff>
      <xdr:row>3</xdr:row>
      <xdr:rowOff>19049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4"/>
          <a:ext cx="847725" cy="6953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2417193</xdr:colOff>
      <xdr:row>37</xdr:row>
      <xdr:rowOff>100642</xdr:rowOff>
    </xdr:to>
    <xdr:sp macro="" textlink="">
      <xdr:nvSpPr>
        <xdr:cNvPr id="3" name="2 CuadroTexto"/>
        <xdr:cNvSpPr txBox="1"/>
      </xdr:nvSpPr>
      <xdr:spPr>
        <a:xfrm>
          <a:off x="219075" y="3781425"/>
          <a:ext cx="2417193" cy="1815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1</xdr:col>
      <xdr:colOff>3733977</xdr:colOff>
      <xdr:row>24</xdr:row>
      <xdr:rowOff>135507</xdr:rowOff>
    </xdr:from>
    <xdr:to>
      <xdr:col>4</xdr:col>
      <xdr:colOff>652372</xdr:colOff>
      <xdr:row>37</xdr:row>
      <xdr:rowOff>108550</xdr:rowOff>
    </xdr:to>
    <xdr:sp macro="" textlink="">
      <xdr:nvSpPr>
        <xdr:cNvPr id="4" name="3 CuadroTexto"/>
        <xdr:cNvSpPr txBox="1"/>
      </xdr:nvSpPr>
      <xdr:spPr>
        <a:xfrm>
          <a:off x="3953052" y="3774057"/>
          <a:ext cx="3071545" cy="183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43</xdr:row>
      <xdr:rowOff>47625</xdr:rowOff>
    </xdr:from>
    <xdr:to>
      <xdr:col>1</xdr:col>
      <xdr:colOff>2207643</xdr:colOff>
      <xdr:row>56</xdr:row>
      <xdr:rowOff>5392</xdr:rowOff>
    </xdr:to>
    <xdr:sp macro="" textlink="">
      <xdr:nvSpPr>
        <xdr:cNvPr id="2" name="1 CuadroTexto"/>
        <xdr:cNvSpPr txBox="1"/>
      </xdr:nvSpPr>
      <xdr:spPr>
        <a:xfrm>
          <a:off x="38100" y="6305550"/>
          <a:ext cx="2417193" cy="1815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1</xdr:col>
      <xdr:colOff>3181527</xdr:colOff>
      <xdr:row>42</xdr:row>
      <xdr:rowOff>135507</xdr:rowOff>
    </xdr:from>
    <xdr:to>
      <xdr:col>4</xdr:col>
      <xdr:colOff>166597</xdr:colOff>
      <xdr:row>55</xdr:row>
      <xdr:rowOff>108550</xdr:rowOff>
    </xdr:to>
    <xdr:sp macro="" textlink="">
      <xdr:nvSpPr>
        <xdr:cNvPr id="3" name="2 CuadroTexto"/>
        <xdr:cNvSpPr txBox="1"/>
      </xdr:nvSpPr>
      <xdr:spPr>
        <a:xfrm>
          <a:off x="3429177" y="6250557"/>
          <a:ext cx="3071545" cy="183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104775</xdr:rowOff>
    </xdr:from>
    <xdr:to>
      <xdr:col>1</xdr:col>
      <xdr:colOff>600075</xdr:colOff>
      <xdr:row>3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8477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F41" sqref="F4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2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ht="10.15" x14ac:dyDescent="0.2">
      <c r="A26" s="102" t="s">
        <v>580</v>
      </c>
      <c r="B26" s="103" t="s">
        <v>343</v>
      </c>
    </row>
    <row r="27" spans="1:2" ht="10.15" x14ac:dyDescent="0.2">
      <c r="A27" s="102" t="s">
        <v>581</v>
      </c>
      <c r="B27" s="103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8" sqref="E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3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241350033.93000001</v>
      </c>
    </row>
    <row r="6" spans="1:3" ht="10.15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ht="10.15" x14ac:dyDescent="0.2">
      <c r="A14" s="78"/>
      <c r="B14" s="69"/>
      <c r="C14" s="70"/>
    </row>
    <row r="15" spans="1:3" ht="10.15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ht="10.15" x14ac:dyDescent="0.2">
      <c r="A18" s="73">
        <v>3.3</v>
      </c>
      <c r="B18" s="68" t="s">
        <v>535</v>
      </c>
      <c r="C18" s="74">
        <v>0</v>
      </c>
    </row>
    <row r="19" spans="1:3" ht="10.15" x14ac:dyDescent="0.2">
      <c r="A19" s="60"/>
      <c r="B19" s="75"/>
      <c r="C19" s="76"/>
    </row>
    <row r="20" spans="1:3" ht="10.15" x14ac:dyDescent="0.2">
      <c r="A20" s="77" t="s">
        <v>82</v>
      </c>
      <c r="B20" s="77"/>
      <c r="C20" s="59">
        <f>C5+C7-C15</f>
        <v>241350033.93000001</v>
      </c>
    </row>
    <row r="22" spans="1:3" ht="10.1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ht="10.15" x14ac:dyDescent="0.2">
      <c r="A4" s="166" t="s">
        <v>626</v>
      </c>
      <c r="B4" s="167"/>
      <c r="C4" s="168"/>
    </row>
    <row r="5" spans="1:3" ht="10.15" x14ac:dyDescent="0.2">
      <c r="A5" s="89" t="s">
        <v>538</v>
      </c>
      <c r="B5" s="58"/>
      <c r="C5" s="82">
        <v>125567078.42</v>
      </c>
    </row>
    <row r="6" spans="1:3" ht="10.15" x14ac:dyDescent="0.2">
      <c r="A6" s="83"/>
      <c r="B6" s="61"/>
      <c r="C6" s="84"/>
    </row>
    <row r="7" spans="1:3" ht="10.15" x14ac:dyDescent="0.2">
      <c r="A7" s="71" t="s">
        <v>539</v>
      </c>
      <c r="B7" s="85"/>
      <c r="C7" s="63">
        <f>SUM(C8:C28)</f>
        <v>6698050.4299999997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962998.3</v>
      </c>
    </row>
    <row r="11" spans="1:3" x14ac:dyDescent="0.2">
      <c r="A11" s="98">
        <v>2.4</v>
      </c>
      <c r="B11" s="81" t="s">
        <v>240</v>
      </c>
      <c r="C11" s="91">
        <v>64663.3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231896.03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5265188.8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173304</v>
      </c>
    </row>
    <row r="29" spans="1:3" ht="10.15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8506611.0299999993</v>
      </c>
    </row>
    <row r="31" spans="1:3" x14ac:dyDescent="0.2">
      <c r="A31" s="98" t="s">
        <v>560</v>
      </c>
      <c r="B31" s="81" t="s">
        <v>441</v>
      </c>
      <c r="C31" s="91">
        <v>8506611.0299999993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ht="10.15" x14ac:dyDescent="0.2">
      <c r="A37" s="98" t="s">
        <v>568</v>
      </c>
      <c r="B37" s="90" t="s">
        <v>569</v>
      </c>
      <c r="C37" s="97">
        <v>0</v>
      </c>
    </row>
    <row r="38" spans="1:3" ht="10.15" x14ac:dyDescent="0.2">
      <c r="A38" s="83"/>
      <c r="B38" s="86"/>
      <c r="C38" s="87"/>
    </row>
    <row r="39" spans="1:3" ht="10.15" x14ac:dyDescent="0.2">
      <c r="A39" s="88" t="s">
        <v>84</v>
      </c>
      <c r="B39" s="58"/>
      <c r="C39" s="59">
        <f>C5-C7+C30</f>
        <v>127375639.02000001</v>
      </c>
    </row>
    <row r="41" spans="1:3" ht="10.15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ht="10.15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ht="10.15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ht="10.15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ht="10.15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ht="10.15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ht="10.15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ht="10.15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ht="10.15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ht="10.15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ht="10.15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7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7" customFormat="1" ht="10.15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ht="10.15" x14ac:dyDescent="0.2">
      <c r="A6" s="129"/>
      <c r="B6" s="129"/>
      <c r="C6" s="129"/>
      <c r="D6" s="129"/>
      <c r="H6" s="128"/>
    </row>
    <row r="7" spans="1:8" s="127" customFormat="1" ht="13.15" x14ac:dyDescent="0.25">
      <c r="A7" s="128" t="s">
        <v>35</v>
      </c>
      <c r="B7" s="128"/>
      <c r="C7" s="128"/>
      <c r="D7" s="128"/>
    </row>
    <row r="8" spans="1:8" s="127" customFormat="1" ht="10.15" x14ac:dyDescent="0.2">
      <c r="A8" s="128"/>
      <c r="B8" s="128"/>
      <c r="C8" s="128"/>
      <c r="D8" s="128"/>
    </row>
    <row r="9" spans="1:8" s="127" customFormat="1" ht="10.15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ht="10.15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ht="10.15" x14ac:dyDescent="0.2">
      <c r="A25" s="128" t="s">
        <v>523</v>
      </c>
      <c r="B25" s="128"/>
      <c r="C25" s="128"/>
      <c r="D25" s="128"/>
    </row>
    <row r="26" spans="1:4" s="127" customFormat="1" ht="10.15" x14ac:dyDescent="0.2">
      <c r="A26" s="128" t="s">
        <v>524</v>
      </c>
      <c r="B26" s="128"/>
      <c r="C26" s="128"/>
      <c r="D26" s="128"/>
    </row>
    <row r="27" spans="1:4" s="127" customFormat="1" ht="10.15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ht="10.15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6" zoomScale="106" zoomScaleNormal="106" workbookViewId="0">
      <selection activeCell="B165" sqref="B16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3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70159600.230000004</v>
      </c>
    </row>
    <row r="9" spans="1:8" x14ac:dyDescent="0.2">
      <c r="A9" s="22">
        <v>1115</v>
      </c>
      <c r="B9" s="20" t="s">
        <v>198</v>
      </c>
      <c r="C9" s="24">
        <v>28241222.329999998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136383.4</v>
      </c>
      <c r="D15" s="24">
        <v>169370.9</v>
      </c>
      <c r="E15" s="24">
        <v>177622.43</v>
      </c>
      <c r="F15" s="24">
        <v>338859.23</v>
      </c>
      <c r="G15" s="24">
        <v>16859</v>
      </c>
    </row>
    <row r="16" spans="1:8" ht="10.15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3454</v>
      </c>
      <c r="D20" s="24">
        <v>3454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226000</v>
      </c>
      <c r="D21" s="24">
        <v>226000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430615.77</v>
      </c>
      <c r="D23" s="24">
        <v>430615.77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1589200</v>
      </c>
      <c r="D24" s="24">
        <v>1589200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941314.23</v>
      </c>
      <c r="D27" s="24">
        <v>941314.23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ht="10.15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227</v>
      </c>
      <c r="C50" s="24">
        <v>0</v>
      </c>
    </row>
    <row r="52" spans="1:9" ht="10.15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ht="10.15" x14ac:dyDescent="0.2">
      <c r="A54" s="22">
        <v>1230</v>
      </c>
      <c r="B54" s="20" t="s">
        <v>230</v>
      </c>
      <c r="C54" s="24">
        <f>SUM(C55:C61)</f>
        <v>436292803.13999999</v>
      </c>
      <c r="D54" s="24">
        <f>SUM(D55:D61)</f>
        <v>0</v>
      </c>
      <c r="E54" s="24">
        <f>SUM(E55:E61)</f>
        <v>0</v>
      </c>
    </row>
    <row r="55" spans="1:9" ht="10.15" x14ac:dyDescent="0.2">
      <c r="A55" s="22">
        <v>1231</v>
      </c>
      <c r="B55" s="20" t="s">
        <v>231</v>
      </c>
      <c r="C55" s="24">
        <v>24515378.460000001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6980800.9400000004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386937806.26999998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17858817.469999999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91661652.309999987</v>
      </c>
      <c r="D62" s="24">
        <f t="shared" ref="D62:E62" si="0">SUM(D63:D70)</f>
        <v>0</v>
      </c>
      <c r="E62" s="24">
        <f t="shared" si="0"/>
        <v>-34329171.850000001</v>
      </c>
    </row>
    <row r="63" spans="1:9" x14ac:dyDescent="0.2">
      <c r="A63" s="22">
        <v>1241</v>
      </c>
      <c r="B63" s="20" t="s">
        <v>239</v>
      </c>
      <c r="C63" s="24">
        <v>19436450.210000001</v>
      </c>
      <c r="D63" s="24">
        <v>0</v>
      </c>
      <c r="E63" s="24">
        <v>-5451020.2400000002</v>
      </c>
    </row>
    <row r="64" spans="1:9" x14ac:dyDescent="0.2">
      <c r="A64" s="22">
        <v>1242</v>
      </c>
      <c r="B64" s="20" t="s">
        <v>240</v>
      </c>
      <c r="C64" s="24">
        <v>3228698.22</v>
      </c>
      <c r="D64" s="24">
        <v>0</v>
      </c>
      <c r="E64" s="24">
        <v>-1370291.33</v>
      </c>
    </row>
    <row r="65" spans="1:9" x14ac:dyDescent="0.2">
      <c r="A65" s="22">
        <v>1243</v>
      </c>
      <c r="B65" s="20" t="s">
        <v>241</v>
      </c>
      <c r="C65" s="24">
        <v>45576.4</v>
      </c>
      <c r="D65" s="24">
        <v>0</v>
      </c>
      <c r="E65" s="24">
        <v>-22832.080000000002</v>
      </c>
    </row>
    <row r="66" spans="1:9" x14ac:dyDescent="0.2">
      <c r="A66" s="22">
        <v>1244</v>
      </c>
      <c r="B66" s="20" t="s">
        <v>242</v>
      </c>
      <c r="C66" s="24">
        <v>48606735.770000003</v>
      </c>
      <c r="D66" s="24">
        <v>0</v>
      </c>
      <c r="E66" s="24">
        <v>-19714421</v>
      </c>
    </row>
    <row r="67" spans="1:9" x14ac:dyDescent="0.2">
      <c r="A67" s="22">
        <v>1245</v>
      </c>
      <c r="B67" s="20" t="s">
        <v>243</v>
      </c>
      <c r="C67" s="24">
        <v>3019472.85</v>
      </c>
      <c r="D67" s="24">
        <v>0</v>
      </c>
      <c r="E67" s="24">
        <v>-953847.37</v>
      </c>
    </row>
    <row r="68" spans="1:9" x14ac:dyDescent="0.2">
      <c r="A68" s="22">
        <v>1246</v>
      </c>
      <c r="B68" s="20" t="s">
        <v>244</v>
      </c>
      <c r="C68" s="24">
        <v>17324718.859999999</v>
      </c>
      <c r="D68" s="24">
        <v>0</v>
      </c>
      <c r="E68" s="24">
        <v>-6816759.8300000001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366715.52</v>
      </c>
      <c r="D74" s="24">
        <f>SUM(D75:D79)</f>
        <v>0</v>
      </c>
      <c r="E74" s="24">
        <f>SUM(E75:E79)</f>
        <v>166210.68</v>
      </c>
    </row>
    <row r="75" spans="1:9" x14ac:dyDescent="0.2">
      <c r="A75" s="22">
        <v>1251</v>
      </c>
      <c r="B75" s="20" t="s">
        <v>249</v>
      </c>
      <c r="C75" s="24">
        <v>31380.32</v>
      </c>
      <c r="D75" s="24">
        <v>0</v>
      </c>
      <c r="E75" s="24">
        <v>12893.05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335335.2</v>
      </c>
      <c r="D78" s="24">
        <v>0</v>
      </c>
      <c r="E78" s="24">
        <v>153317.63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15421325.58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15421325.58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8523239.75</v>
      </c>
      <c r="D110" s="24">
        <f>SUM(D111:D119)</f>
        <v>8523239.75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1440691.92</v>
      </c>
      <c r="D112" s="24">
        <f t="shared" ref="D112:D119" si="1">C112</f>
        <v>1440691.92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793570.5</v>
      </c>
      <c r="D113" s="24">
        <f t="shared" si="1"/>
        <v>793570.5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3283501.63</v>
      </c>
      <c r="D117" s="24">
        <f t="shared" si="1"/>
        <v>3283501.63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3005475.7</v>
      </c>
      <c r="D119" s="24">
        <f t="shared" si="1"/>
        <v>3005475.7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ht="10.15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ht="10.15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ht="10.15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ht="10.15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ht="10.15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ht="10.15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ht="10.15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ht="10.15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B22" sqref="B2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3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3">
      <c r="A3" s="154" t="s">
        <v>663</v>
      </c>
      <c r="B3" s="154"/>
      <c r="C3" s="154"/>
      <c r="D3" s="14" t="s">
        <v>619</v>
      </c>
      <c r="E3" s="25">
        <v>2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47998077.57</v>
      </c>
      <c r="D8" s="100"/>
      <c r="E8" s="49"/>
    </row>
    <row r="9" spans="1:5" ht="10.15" x14ac:dyDescent="0.2">
      <c r="A9" s="50">
        <v>4110</v>
      </c>
      <c r="B9" s="51" t="s">
        <v>307</v>
      </c>
      <c r="C9" s="55">
        <f>SUM(C10:C18)</f>
        <v>32360819.900000002</v>
      </c>
      <c r="D9" s="100"/>
      <c r="E9" s="49"/>
    </row>
    <row r="10" spans="1:5" ht="10.15" x14ac:dyDescent="0.2">
      <c r="A10" s="50">
        <v>4111</v>
      </c>
      <c r="B10" s="51" t="s">
        <v>308</v>
      </c>
      <c r="C10" s="55">
        <v>216533.64</v>
      </c>
      <c r="D10" s="100"/>
      <c r="E10" s="49"/>
    </row>
    <row r="11" spans="1:5" ht="10.15" x14ac:dyDescent="0.2">
      <c r="A11" s="50">
        <v>4112</v>
      </c>
      <c r="B11" s="51" t="s">
        <v>309</v>
      </c>
      <c r="C11" s="55">
        <v>27319200.920000002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2607411.77</v>
      </c>
      <c r="D12" s="100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ht="10.15" x14ac:dyDescent="0.2">
      <c r="A16" s="50">
        <v>4117</v>
      </c>
      <c r="B16" s="51" t="s">
        <v>314</v>
      </c>
      <c r="C16" s="55">
        <v>2217673.5699999998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12357143.460000001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692099.22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11665044.24</v>
      </c>
      <c r="D30" s="100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1442158.38</v>
      </c>
      <c r="D34" s="100"/>
      <c r="E34" s="49"/>
    </row>
    <row r="35" spans="1:5" ht="10.15" x14ac:dyDescent="0.2">
      <c r="A35" s="50">
        <v>4151</v>
      </c>
      <c r="B35" s="51" t="s">
        <v>498</v>
      </c>
      <c r="C35" s="55">
        <v>1442158.38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1837955.83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1837955.83</v>
      </c>
      <c r="D38" s="100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ht="10.1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ht="10.1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ht="10.1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156072513.69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156072513.69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89986171.230000004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65115218.299999997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969394.65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1729.51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127375639.02000001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93829410.810000002</v>
      </c>
      <c r="D99" s="57">
        <f>C99/$C$98</f>
        <v>0.73663544718521323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65655481.920000002</v>
      </c>
      <c r="D100" s="57">
        <f t="shared" ref="D100:D163" si="0">C100/$C$98</f>
        <v>0.515447713747611</v>
      </c>
      <c r="E100" s="56"/>
    </row>
    <row r="101" spans="1:5" x14ac:dyDescent="0.2">
      <c r="A101" s="54">
        <v>5111</v>
      </c>
      <c r="B101" s="51" t="s">
        <v>363</v>
      </c>
      <c r="C101" s="55">
        <v>38056104.359999999</v>
      </c>
      <c r="D101" s="57">
        <f t="shared" si="0"/>
        <v>0.29877066488376625</v>
      </c>
      <c r="E101" s="56"/>
    </row>
    <row r="102" spans="1:5" x14ac:dyDescent="0.2">
      <c r="A102" s="54">
        <v>5112</v>
      </c>
      <c r="B102" s="51" t="s">
        <v>364</v>
      </c>
      <c r="C102" s="55">
        <v>5870803.1900000004</v>
      </c>
      <c r="D102" s="57">
        <f t="shared" si="0"/>
        <v>4.6090470950086386E-2</v>
      </c>
      <c r="E102" s="56"/>
    </row>
    <row r="103" spans="1:5" x14ac:dyDescent="0.2">
      <c r="A103" s="54">
        <v>5113</v>
      </c>
      <c r="B103" s="51" t="s">
        <v>365</v>
      </c>
      <c r="C103" s="55">
        <v>473462.11</v>
      </c>
      <c r="D103" s="57">
        <f t="shared" si="0"/>
        <v>3.7170538545887796E-3</v>
      </c>
      <c r="E103" s="56"/>
    </row>
    <row r="104" spans="1:5" x14ac:dyDescent="0.2">
      <c r="A104" s="54">
        <v>5114</v>
      </c>
      <c r="B104" s="51" t="s">
        <v>366</v>
      </c>
      <c r="C104" s="55">
        <v>9145767.0999999996</v>
      </c>
      <c r="D104" s="57">
        <f t="shared" si="0"/>
        <v>7.1801540470104869E-2</v>
      </c>
      <c r="E104" s="56"/>
    </row>
    <row r="105" spans="1:5" x14ac:dyDescent="0.2">
      <c r="A105" s="54">
        <v>5115</v>
      </c>
      <c r="B105" s="51" t="s">
        <v>367</v>
      </c>
      <c r="C105" s="55">
        <v>2443964.16</v>
      </c>
      <c r="D105" s="57">
        <f t="shared" si="0"/>
        <v>1.9187061033046193E-2</v>
      </c>
      <c r="E105" s="56"/>
    </row>
    <row r="106" spans="1:5" x14ac:dyDescent="0.2">
      <c r="A106" s="54">
        <v>5116</v>
      </c>
      <c r="B106" s="51" t="s">
        <v>368</v>
      </c>
      <c r="C106" s="55">
        <v>9665381</v>
      </c>
      <c r="D106" s="57">
        <f t="shared" si="0"/>
        <v>7.5880922556018582E-2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12587814.890000001</v>
      </c>
      <c r="D107" s="57">
        <f t="shared" si="0"/>
        <v>9.8824351240534403E-2</v>
      </c>
      <c r="E107" s="56"/>
    </row>
    <row r="108" spans="1:5" x14ac:dyDescent="0.2">
      <c r="A108" s="54">
        <v>5121</v>
      </c>
      <c r="B108" s="51" t="s">
        <v>370</v>
      </c>
      <c r="C108" s="55">
        <v>1237241.4099999999</v>
      </c>
      <c r="D108" s="57">
        <f t="shared" si="0"/>
        <v>9.7133283846036929E-3</v>
      </c>
      <c r="E108" s="56"/>
    </row>
    <row r="109" spans="1:5" x14ac:dyDescent="0.2">
      <c r="A109" s="54">
        <v>5122</v>
      </c>
      <c r="B109" s="51" t="s">
        <v>371</v>
      </c>
      <c r="C109" s="55">
        <v>243971.65</v>
      </c>
      <c r="D109" s="57">
        <f t="shared" si="0"/>
        <v>1.9153713526154914E-3</v>
      </c>
      <c r="E109" s="56"/>
    </row>
    <row r="110" spans="1:5" x14ac:dyDescent="0.2">
      <c r="A110" s="54">
        <v>5123</v>
      </c>
      <c r="B110" s="51" t="s">
        <v>372</v>
      </c>
      <c r="C110" s="55">
        <v>212836.04</v>
      </c>
      <c r="D110" s="57">
        <f t="shared" si="0"/>
        <v>1.6709320686240589E-3</v>
      </c>
      <c r="E110" s="56"/>
    </row>
    <row r="111" spans="1:5" x14ac:dyDescent="0.2">
      <c r="A111" s="54">
        <v>5124</v>
      </c>
      <c r="B111" s="51" t="s">
        <v>373</v>
      </c>
      <c r="C111" s="55">
        <v>1372183.17</v>
      </c>
      <c r="D111" s="57">
        <f t="shared" si="0"/>
        <v>1.0772728447584434E-2</v>
      </c>
      <c r="E111" s="56"/>
    </row>
    <row r="112" spans="1:5" x14ac:dyDescent="0.2">
      <c r="A112" s="54">
        <v>5125</v>
      </c>
      <c r="B112" s="51" t="s">
        <v>374</v>
      </c>
      <c r="C112" s="55">
        <v>149507.67000000001</v>
      </c>
      <c r="D112" s="57">
        <f t="shared" si="0"/>
        <v>1.1737540329554298E-3</v>
      </c>
      <c r="E112" s="56"/>
    </row>
    <row r="113" spans="1:5" x14ac:dyDescent="0.2">
      <c r="A113" s="54">
        <v>5126</v>
      </c>
      <c r="B113" s="51" t="s">
        <v>375</v>
      </c>
      <c r="C113" s="55">
        <v>6644670</v>
      </c>
      <c r="D113" s="57">
        <f t="shared" si="0"/>
        <v>5.2165940450800648E-2</v>
      </c>
      <c r="E113" s="56"/>
    </row>
    <row r="114" spans="1:5" x14ac:dyDescent="0.2">
      <c r="A114" s="54">
        <v>5127</v>
      </c>
      <c r="B114" s="51" t="s">
        <v>376</v>
      </c>
      <c r="C114" s="55">
        <v>150431.54999999999</v>
      </c>
      <c r="D114" s="57">
        <f t="shared" si="0"/>
        <v>1.1810072252228688E-3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2576973.4</v>
      </c>
      <c r="D116" s="57">
        <f t="shared" si="0"/>
        <v>2.0231289278127774E-2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15586114</v>
      </c>
      <c r="D117" s="57">
        <f t="shared" si="0"/>
        <v>0.12236338219706777</v>
      </c>
      <c r="E117" s="56"/>
    </row>
    <row r="118" spans="1:5" x14ac:dyDescent="0.2">
      <c r="A118" s="54">
        <v>5131</v>
      </c>
      <c r="B118" s="51" t="s">
        <v>380</v>
      </c>
      <c r="C118" s="55">
        <v>658179.18999999994</v>
      </c>
      <c r="D118" s="57">
        <f t="shared" si="0"/>
        <v>5.1672297392490827E-3</v>
      </c>
      <c r="E118" s="56"/>
    </row>
    <row r="119" spans="1:5" x14ac:dyDescent="0.2">
      <c r="A119" s="54">
        <v>5132</v>
      </c>
      <c r="B119" s="51" t="s">
        <v>381</v>
      </c>
      <c r="C119" s="55">
        <v>1075962.8</v>
      </c>
      <c r="D119" s="57">
        <f t="shared" si="0"/>
        <v>8.44716311751776E-3</v>
      </c>
      <c r="E119" s="56"/>
    </row>
    <row r="120" spans="1:5" x14ac:dyDescent="0.2">
      <c r="A120" s="54">
        <v>5133</v>
      </c>
      <c r="B120" s="51" t="s">
        <v>382</v>
      </c>
      <c r="C120" s="55">
        <v>800852.14</v>
      </c>
      <c r="D120" s="57">
        <f t="shared" si="0"/>
        <v>6.2873257882086345E-3</v>
      </c>
      <c r="E120" s="56"/>
    </row>
    <row r="121" spans="1:5" x14ac:dyDescent="0.2">
      <c r="A121" s="54">
        <v>5134</v>
      </c>
      <c r="B121" s="51" t="s">
        <v>383</v>
      </c>
      <c r="C121" s="55">
        <v>236516.97</v>
      </c>
      <c r="D121" s="57">
        <f t="shared" si="0"/>
        <v>1.8568461898971361E-3</v>
      </c>
      <c r="E121" s="56"/>
    </row>
    <row r="122" spans="1:5" x14ac:dyDescent="0.2">
      <c r="A122" s="54">
        <v>5135</v>
      </c>
      <c r="B122" s="51" t="s">
        <v>384</v>
      </c>
      <c r="C122" s="55">
        <v>1329650.1399999999</v>
      </c>
      <c r="D122" s="57">
        <f t="shared" si="0"/>
        <v>1.0438810358323098E-2</v>
      </c>
      <c r="E122" s="56"/>
    </row>
    <row r="123" spans="1:5" x14ac:dyDescent="0.2">
      <c r="A123" s="54">
        <v>5136</v>
      </c>
      <c r="B123" s="51" t="s">
        <v>385</v>
      </c>
      <c r="C123" s="55">
        <v>814886.48</v>
      </c>
      <c r="D123" s="57">
        <f t="shared" si="0"/>
        <v>6.397506511210121E-3</v>
      </c>
      <c r="E123" s="56"/>
    </row>
    <row r="124" spans="1:5" x14ac:dyDescent="0.2">
      <c r="A124" s="54">
        <v>5137</v>
      </c>
      <c r="B124" s="51" t="s">
        <v>386</v>
      </c>
      <c r="C124" s="55">
        <v>27745.51</v>
      </c>
      <c r="D124" s="57">
        <f t="shared" si="0"/>
        <v>2.1782430465878573E-4</v>
      </c>
      <c r="E124" s="56"/>
    </row>
    <row r="125" spans="1:5" x14ac:dyDescent="0.2">
      <c r="A125" s="54">
        <v>5138</v>
      </c>
      <c r="B125" s="51" t="s">
        <v>387</v>
      </c>
      <c r="C125" s="55">
        <v>5760135.3799999999</v>
      </c>
      <c r="D125" s="57">
        <f t="shared" si="0"/>
        <v>4.5221640686690226E-2</v>
      </c>
      <c r="E125" s="56"/>
    </row>
    <row r="126" spans="1:5" x14ac:dyDescent="0.2">
      <c r="A126" s="54">
        <v>5139</v>
      </c>
      <c r="B126" s="51" t="s">
        <v>388</v>
      </c>
      <c r="C126" s="55">
        <v>4882185.3899999997</v>
      </c>
      <c r="D126" s="57">
        <f t="shared" si="0"/>
        <v>3.8329035501312919E-2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13854331.309999999</v>
      </c>
      <c r="D127" s="57">
        <f t="shared" si="0"/>
        <v>0.10876751172038986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417144</v>
      </c>
      <c r="D131" s="57">
        <f t="shared" si="0"/>
        <v>3.2749119314290681E-3</v>
      </c>
      <c r="E131" s="56"/>
    </row>
    <row r="132" spans="1:5" x14ac:dyDescent="0.2">
      <c r="A132" s="54">
        <v>5221</v>
      </c>
      <c r="B132" s="51" t="s">
        <v>394</v>
      </c>
      <c r="C132" s="55">
        <v>417144</v>
      </c>
      <c r="D132" s="57">
        <f t="shared" si="0"/>
        <v>3.2749119314290681E-3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9681759.5999999996</v>
      </c>
      <c r="D134" s="57">
        <f t="shared" si="0"/>
        <v>7.600950758315575E-2</v>
      </c>
      <c r="E134" s="56"/>
    </row>
    <row r="135" spans="1:5" x14ac:dyDescent="0.2">
      <c r="A135" s="54">
        <v>5231</v>
      </c>
      <c r="B135" s="51" t="s">
        <v>396</v>
      </c>
      <c r="C135" s="55">
        <v>9681759.5999999996</v>
      </c>
      <c r="D135" s="57">
        <f t="shared" si="0"/>
        <v>7.600950758315575E-2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3755427.71</v>
      </c>
      <c r="D137" s="57">
        <f t="shared" si="0"/>
        <v>2.9483092205805049E-2</v>
      </c>
      <c r="E137" s="56"/>
    </row>
    <row r="138" spans="1:5" x14ac:dyDescent="0.2">
      <c r="A138" s="54">
        <v>5241</v>
      </c>
      <c r="B138" s="51" t="s">
        <v>398</v>
      </c>
      <c r="C138" s="55">
        <v>2736421.87</v>
      </c>
      <c r="D138" s="57">
        <f t="shared" si="0"/>
        <v>2.1483086491682589E-2</v>
      </c>
      <c r="E138" s="56"/>
    </row>
    <row r="139" spans="1:5" x14ac:dyDescent="0.2">
      <c r="A139" s="54">
        <v>5242</v>
      </c>
      <c r="B139" s="51" t="s">
        <v>399</v>
      </c>
      <c r="C139" s="55">
        <v>631950</v>
      </c>
      <c r="D139" s="57">
        <f t="shared" si="0"/>
        <v>4.9613097517082821E-3</v>
      </c>
      <c r="E139" s="56"/>
    </row>
    <row r="140" spans="1:5" x14ac:dyDescent="0.2">
      <c r="A140" s="54">
        <v>5243</v>
      </c>
      <c r="B140" s="51" t="s">
        <v>400</v>
      </c>
      <c r="C140" s="55">
        <v>387055.84</v>
      </c>
      <c r="D140" s="57">
        <f t="shared" si="0"/>
        <v>3.0386959624141793E-3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11185285.869999999</v>
      </c>
      <c r="D160" s="57">
        <f t="shared" si="0"/>
        <v>8.781338375263209E-2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11185285.869999999</v>
      </c>
      <c r="D167" s="57">
        <f t="shared" si="1"/>
        <v>8.781338375263209E-2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11185285.869999999</v>
      </c>
      <c r="D169" s="57">
        <f t="shared" si="1"/>
        <v>8.781338375263209E-2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8506611.0299999993</v>
      </c>
      <c r="D185" s="57">
        <f t="shared" si="1"/>
        <v>6.6783657341764738E-2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8506611.0299999993</v>
      </c>
      <c r="D186" s="57">
        <f t="shared" si="1"/>
        <v>6.6783657341764738E-2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8506611.0299999993</v>
      </c>
      <c r="D194" s="57">
        <f t="shared" si="1"/>
        <v>6.6783657341764738E-2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ht="10.15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ht="10.15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0.4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ht="10.15" x14ac:dyDescent="0.2">
      <c r="A15" s="111"/>
    </row>
    <row r="16" spans="1:2" ht="10.15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I21" sqref="I2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2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49433488.490000002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76699413.719999999</v>
      </c>
    </row>
    <row r="15" spans="1:5" ht="10.15" x14ac:dyDescent="0.2">
      <c r="A15" s="33">
        <v>3220</v>
      </c>
      <c r="B15" s="29" t="s">
        <v>473</v>
      </c>
      <c r="C15" s="34">
        <v>490835018.10000002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88" workbookViewId="0">
      <selection activeCell="B115" sqref="B11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3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3">
      <c r="A3" s="158" t="s">
        <v>663</v>
      </c>
      <c r="B3" s="158"/>
      <c r="C3" s="158"/>
      <c r="D3" s="27" t="s">
        <v>619</v>
      </c>
      <c r="E3" s="28">
        <v>2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14481794.6</v>
      </c>
      <c r="D9" s="34">
        <v>15812571.119999999</v>
      </c>
    </row>
    <row r="10" spans="1:5" ht="10.1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ht="10.15" x14ac:dyDescent="0.2">
      <c r="A11" s="33">
        <v>1114</v>
      </c>
      <c r="B11" s="29" t="s">
        <v>197</v>
      </c>
      <c r="C11" s="34">
        <v>70159600.230000004</v>
      </c>
      <c r="D11" s="34">
        <v>13299653.09</v>
      </c>
    </row>
    <row r="12" spans="1:5" x14ac:dyDescent="0.2">
      <c r="A12" s="33">
        <v>1115</v>
      </c>
      <c r="B12" s="29" t="s">
        <v>198</v>
      </c>
      <c r="C12" s="34">
        <v>28241222.329999998</v>
      </c>
      <c r="D12" s="34">
        <v>6926893.5999999996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41">
        <v>1110</v>
      </c>
      <c r="B15" s="142" t="s">
        <v>639</v>
      </c>
      <c r="C15" s="143">
        <f>SUM(C8:C14)</f>
        <v>112882617.16</v>
      </c>
      <c r="D15" s="143">
        <f>SUM(D8:D14)</f>
        <v>36039117.810000002</v>
      </c>
    </row>
    <row r="18" spans="1:5" ht="10.1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ht="10.15" x14ac:dyDescent="0.2">
      <c r="A20" s="141">
        <v>1230</v>
      </c>
      <c r="B20" s="142" t="s">
        <v>230</v>
      </c>
      <c r="C20" s="143">
        <f>SUM(C21:C27)</f>
        <v>5265188.8</v>
      </c>
      <c r="D20" s="143">
        <f>SUM(D21:D27)</f>
        <v>4947874.5199999996</v>
      </c>
      <c r="E20" s="138"/>
    </row>
    <row r="21" spans="1:5" ht="10.1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ht="10.1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ht="10.1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ht="10.1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5265188.8</v>
      </c>
      <c r="D25" s="140">
        <v>4947874.5199999996</v>
      </c>
      <c r="E25" s="138"/>
    </row>
    <row r="26" spans="1:5" ht="10.1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ht="10.1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ht="10.15" x14ac:dyDescent="0.2">
      <c r="A28" s="141">
        <v>1240</v>
      </c>
      <c r="B28" s="142" t="s">
        <v>238</v>
      </c>
      <c r="C28" s="143">
        <f>SUM(C29:C36)</f>
        <v>1259557.6300000001</v>
      </c>
      <c r="D28" s="143">
        <f>SUM(D29:D36)</f>
        <v>588479.36</v>
      </c>
      <c r="E28" s="138"/>
    </row>
    <row r="29" spans="1:5" x14ac:dyDescent="0.2">
      <c r="A29" s="33">
        <v>1241</v>
      </c>
      <c r="B29" s="29" t="s">
        <v>239</v>
      </c>
      <c r="C29" s="34">
        <v>962998.3</v>
      </c>
      <c r="D29" s="140">
        <v>406294.55</v>
      </c>
      <c r="E29" s="138"/>
    </row>
    <row r="30" spans="1:5" ht="10.15" x14ac:dyDescent="0.2">
      <c r="A30" s="33">
        <v>1242</v>
      </c>
      <c r="B30" s="29" t="s">
        <v>240</v>
      </c>
      <c r="C30" s="34">
        <v>64663.3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ht="10.1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ht="10.15" x14ac:dyDescent="0.2">
      <c r="A34" s="33">
        <v>1246</v>
      </c>
      <c r="B34" s="29" t="s">
        <v>244</v>
      </c>
      <c r="C34" s="34">
        <v>231896.03</v>
      </c>
      <c r="D34" s="140">
        <v>182184.81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ht="10.1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ht="10.1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6524746.4299999997</v>
      </c>
      <c r="D43" s="143">
        <f>D20+D28+D37</f>
        <v>5536353.8799999999</v>
      </c>
    </row>
    <row r="44" spans="1:5" s="138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ht="10.15" x14ac:dyDescent="0.2">
      <c r="A47" s="141">
        <v>3210</v>
      </c>
      <c r="B47" s="142" t="s">
        <v>641</v>
      </c>
      <c r="C47" s="143">
        <v>76699413.719999999</v>
      </c>
      <c r="D47" s="143">
        <v>36079639.729999997</v>
      </c>
    </row>
    <row r="48" spans="1:5" ht="10.15" x14ac:dyDescent="0.2">
      <c r="A48" s="139"/>
      <c r="B48" s="144" t="s">
        <v>629</v>
      </c>
      <c r="C48" s="143">
        <f>C49+C61+C93+C96</f>
        <v>13181291.459999999</v>
      </c>
      <c r="D48" s="143">
        <f>D49+D61+D93+D96</f>
        <v>8903621.1899999995</v>
      </c>
    </row>
    <row r="49" spans="1:4" ht="10.15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ht="10.15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ht="10.15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ht="10.15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ht="10.15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ht="10.15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ht="10.15" x14ac:dyDescent="0.2">
      <c r="A61" s="141">
        <v>5500</v>
      </c>
      <c r="B61" s="142" t="s">
        <v>440</v>
      </c>
      <c r="C61" s="143">
        <f>C62+C71+C74+C80+C82+C84</f>
        <v>8506611.0299999993</v>
      </c>
      <c r="D61" s="143">
        <f>D62+D71+D74+D80+D82+D84</f>
        <v>8500000</v>
      </c>
    </row>
    <row r="62" spans="1:4" ht="10.15" x14ac:dyDescent="0.2">
      <c r="A62" s="33">
        <v>5510</v>
      </c>
      <c r="B62" s="29" t="s">
        <v>441</v>
      </c>
      <c r="C62" s="34">
        <f>SUM(C63:C70)</f>
        <v>8506611.0299999993</v>
      </c>
      <c r="D62" s="34">
        <f>SUM(D63:D70)</f>
        <v>8500000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8506611.0299999993</v>
      </c>
      <c r="D70" s="34">
        <v>8500000</v>
      </c>
    </row>
    <row r="71" spans="1:4" ht="10.15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ht="10.15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ht="10.15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ht="10.15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ht="10.15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ht="10.15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ht="10.15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ht="10.15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ht="10.15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ht="10.15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ht="10.15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4674680.43</v>
      </c>
      <c r="D96" s="143">
        <f>SUM(D97:D101)</f>
        <v>403621.18999999994</v>
      </c>
    </row>
    <row r="97" spans="1:4" x14ac:dyDescent="0.2">
      <c r="A97" s="139">
        <v>2111</v>
      </c>
      <c r="B97" s="138" t="s">
        <v>643</v>
      </c>
      <c r="C97" s="140">
        <v>141504.32999999999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2421191.08</v>
      </c>
      <c r="D98" s="140">
        <v>27962.73</v>
      </c>
    </row>
    <row r="99" spans="1:4" x14ac:dyDescent="0.2">
      <c r="A99" s="139">
        <v>2112</v>
      </c>
      <c r="B99" s="138" t="s">
        <v>645</v>
      </c>
      <c r="C99" s="140">
        <v>1703016.38</v>
      </c>
      <c r="D99" s="140">
        <v>239208</v>
      </c>
    </row>
    <row r="100" spans="1:4" x14ac:dyDescent="0.2">
      <c r="A100" s="139">
        <v>2115</v>
      </c>
      <c r="B100" s="138" t="s">
        <v>646</v>
      </c>
      <c r="C100" s="140">
        <v>408968.64</v>
      </c>
      <c r="D100" s="140">
        <v>136450.46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89880705.179999992</v>
      </c>
      <c r="D113" s="143">
        <f>D47+D48-D102</f>
        <v>44983260.919999994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ht="10.15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2022-07-11T17:29:57Z</cp:lastPrinted>
  <dcterms:created xsi:type="dcterms:W3CDTF">2012-12-11T20:36:24Z</dcterms:created>
  <dcterms:modified xsi:type="dcterms:W3CDTF">2022-07-11T17:30:33Z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