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ESF!$A$3:$T$40</definedName>
  </definedNames>
  <calcPr calcId="144525"/>
  <fileRecoveryPr autoRecover="0"/>
</workbook>
</file>

<file path=xl/calcChain.xml><?xml version="1.0" encoding="utf-8"?>
<calcChain xmlns="http://schemas.openxmlformats.org/spreadsheetml/2006/main">
  <c r="X7" i="4" l="1"/>
  <c r="X8" i="4"/>
  <c r="X9" i="4"/>
  <c r="X10" i="4"/>
  <c r="X11" i="4"/>
  <c r="X12" i="4"/>
  <c r="X13" i="4"/>
  <c r="X15" i="4"/>
  <c r="X16" i="4"/>
  <c r="X17" i="4"/>
  <c r="X18" i="4"/>
  <c r="X19" i="4"/>
  <c r="X20" i="4"/>
  <c r="X21" i="4"/>
  <c r="X22" i="4"/>
  <c r="X23" i="4"/>
  <c r="X25" i="4"/>
  <c r="X27" i="4"/>
  <c r="X29" i="4"/>
  <c r="X31" i="4"/>
  <c r="X32" i="4"/>
  <c r="X33" i="4"/>
  <c r="X34" i="4"/>
  <c r="X36" i="4"/>
  <c r="X37" i="4"/>
  <c r="X38" i="4"/>
  <c r="X39" i="4"/>
  <c r="X40" i="4"/>
  <c r="X41" i="4"/>
  <c r="X43" i="4"/>
  <c r="X44" i="4"/>
  <c r="X45" i="4"/>
  <c r="X47" i="4"/>
  <c r="X49" i="4"/>
  <c r="X6" i="4"/>
  <c r="U43" i="4"/>
  <c r="U47" i="4" s="1"/>
  <c r="U49" i="4" s="1"/>
  <c r="U36" i="4"/>
  <c r="U31" i="4"/>
  <c r="U25" i="4"/>
  <c r="U15" i="4"/>
  <c r="U27" i="4" s="1"/>
  <c r="V43" i="4"/>
  <c r="V47" i="4" s="1"/>
  <c r="V36" i="4"/>
  <c r="V31" i="4"/>
  <c r="V25" i="4"/>
  <c r="V15" i="4"/>
  <c r="V27" i="4" s="1"/>
  <c r="V49" i="4" l="1"/>
  <c r="R7" i="4" l="1"/>
  <c r="R8" i="4"/>
  <c r="R9" i="4"/>
  <c r="R10" i="4"/>
  <c r="R11" i="4"/>
  <c r="R12" i="4"/>
  <c r="R13" i="4"/>
  <c r="R15" i="4"/>
  <c r="R17" i="4"/>
  <c r="R18" i="4"/>
  <c r="R19" i="4"/>
  <c r="R20" i="4"/>
  <c r="R21" i="4"/>
  <c r="R22" i="4"/>
  <c r="R23" i="4"/>
  <c r="R25" i="4"/>
  <c r="R27" i="4"/>
  <c r="R31" i="4"/>
  <c r="R32" i="4"/>
  <c r="R33" i="4"/>
  <c r="R34" i="4"/>
  <c r="R36" i="4"/>
  <c r="R37" i="4"/>
  <c r="R38" i="4"/>
  <c r="R39" i="4"/>
  <c r="R40" i="4"/>
  <c r="R41" i="4"/>
  <c r="R43" i="4"/>
  <c r="R47" i="4"/>
  <c r="R49" i="4"/>
  <c r="R6" i="4"/>
  <c r="P43" i="4"/>
  <c r="P47" i="4" s="1"/>
  <c r="P36" i="4"/>
  <c r="P31" i="4"/>
  <c r="P25" i="4"/>
  <c r="P27" i="4" s="1"/>
  <c r="P15" i="4"/>
  <c r="P49" i="4" l="1"/>
  <c r="O43" i="4" l="1"/>
  <c r="O47" i="4" s="1"/>
  <c r="O49" i="4" s="1"/>
  <c r="O36" i="4"/>
  <c r="O31" i="4"/>
  <c r="O25" i="4"/>
  <c r="O27" i="4" s="1"/>
  <c r="O15" i="4"/>
  <c r="K19" i="4"/>
  <c r="K20" i="4"/>
  <c r="K21" i="4"/>
  <c r="K22" i="4"/>
  <c r="K23" i="4"/>
  <c r="K27" i="4"/>
  <c r="K29" i="4"/>
  <c r="K7" i="4"/>
  <c r="K8" i="4"/>
  <c r="K9" i="4"/>
  <c r="K10" i="4"/>
  <c r="K14" i="4"/>
  <c r="K6" i="4"/>
  <c r="H27" i="4"/>
  <c r="H14" i="4"/>
  <c r="H29" i="4" s="1"/>
  <c r="I27" i="4" l="1"/>
  <c r="I14" i="4"/>
  <c r="I29" i="4" s="1"/>
  <c r="F7" i="4"/>
  <c r="F8" i="4"/>
  <c r="F10" i="4"/>
  <c r="F19" i="4"/>
  <c r="F20" i="4"/>
  <c r="F21" i="4"/>
  <c r="F22" i="4"/>
  <c r="F23" i="4"/>
  <c r="F6" i="4"/>
  <c r="C27" i="4"/>
  <c r="C14" i="4"/>
  <c r="C29" i="4" l="1"/>
  <c r="D27" i="4" l="1"/>
  <c r="D14" i="4"/>
  <c r="D29" i="4" l="1"/>
  <c r="G27" i="4"/>
  <c r="B27" i="4"/>
  <c r="F27" i="4" s="1"/>
  <c r="G14" i="4"/>
  <c r="B14" i="4"/>
  <c r="F14" i="4" s="1"/>
  <c r="T43" i="4"/>
  <c r="N43" i="4"/>
  <c r="T36" i="4"/>
  <c r="N36" i="4"/>
  <c r="T31" i="4"/>
  <c r="N31" i="4"/>
  <c r="T25" i="4"/>
  <c r="N25" i="4"/>
  <c r="T15" i="4"/>
  <c r="N15" i="4"/>
  <c r="N47" i="4" l="1"/>
  <c r="T47" i="4"/>
  <c r="T27" i="4"/>
  <c r="N27" i="4"/>
  <c r="B29" i="4"/>
  <c r="F29" i="4" s="1"/>
  <c r="G29" i="4"/>
  <c r="N49" i="4" l="1"/>
  <c r="T49" i="4"/>
</calcChain>
</file>

<file path=xl/sharedStrings.xml><?xml version="1.0" encoding="utf-8"?>
<sst xmlns="http://schemas.openxmlformats.org/spreadsheetml/2006/main" count="80" uniqueCount="69">
  <si>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</si>
  <si>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</si>
  <si>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</si>
  <si>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</si>
  <si>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</si>
  <si>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</si>
  <si>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</si>
  <si>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</si>
  <si>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</si>
  <si>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</si>
  <si>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</si>
  <si>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</si>
  <si>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</si>
  <si>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</si>
  <si>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</si>
  <si>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</si>
  <si>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</si>
  <si>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</si>
  <si>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</si>
  <si>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</si>
  <si>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</si>
  <si>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</si>
  <si>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</si>
  <si>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</si>
  <si>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</si>
  <si>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</si>
  <si>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</si>
  <si>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</si>
  <si>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</si>
  <si>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</si>
  <si>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</si>
  <si>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</si>
  <si>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</si>
  <si>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</si>
  <si>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</si>
  <si>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</si>
  <si>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</si>
  <si>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</si>
  <si>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</si>
  <si>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</si>
  <si>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</si>
  <si>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</si>
  <si>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</si>
  <si>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</si>
  <si>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</si>
  <si>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</si>
  <si>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</si>
  <si>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</si>
  <si>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</si>
  <si>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</si>
  <si>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</si>
  <si>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</si>
  <si>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</si>
  <si>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</si>
  <si>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</si>
  <si>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</si>
  <si>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</si>
  <si>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</si>
  <si>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</si>
  <si>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municipio</t>
  </si>
  <si>
    <t>dif</t>
  </si>
  <si>
    <t>cmapa</t>
  </si>
  <si>
    <t>comude</t>
  </si>
  <si>
    <t>consolidado</t>
  </si>
  <si>
    <t>mpio</t>
  </si>
  <si>
    <t>agua</t>
  </si>
  <si>
    <t xml:space="preserve">dif </t>
  </si>
  <si>
    <t xml:space="preserve">comude </t>
  </si>
  <si>
    <t>Municipio de Apaseo el Grande, Guanajuato
Estado de Situación Financiera consolidado 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</si>
</sst>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2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/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12" fillId="0" borderId="1" xfId="8" applyFont="1" applyFill="1" applyBorder="1" applyAlignment="1" applyProtection="1">
      <alignment horizontal="center" vertical="center" wrapText="1"/>
      <protection locked="0"/>
    </xf>
    <xf numFmtId="0" fontId="13" fillId="0" borderId="0" xfId="8" applyFont="1" applyFill="1" applyBorder="1" applyAlignment="1" applyProtection="1">
      <alignment horizontal="center" vertical="center" wrapText="1"/>
      <protection locked="0"/>
    </xf>
    <xf numFmtId="43" fontId="13" fillId="0" borderId="0" xfId="31" applyFont="1" applyFill="1" applyBorder="1" applyAlignment="1" applyProtection="1">
      <alignment vertical="top" wrapText="1"/>
      <protection locked="0"/>
    </xf>
    <xf numFmtId="43" fontId="14" fillId="0" borderId="0" xfId="31" applyFont="1" applyFill="1" applyBorder="1" applyAlignment="1" applyProtection="1">
      <alignment vertical="top" wrapText="1"/>
      <protection locked="0"/>
    </xf>
    <xf numFmtId="43" fontId="14" fillId="0" borderId="0" xfId="31" applyFont="1" applyAlignment="1" applyProtection="1">
      <alignment vertical="top" wrapText="1"/>
      <protection locked="0"/>
    </xf>
    <xf numFmtId="43" fontId="14" fillId="0" borderId="0" xfId="31" applyFont="1" applyAlignment="1" applyProtection="1">
      <alignment vertical="top"/>
      <protection locked="0"/>
    </xf>
    <xf numFmtId="4" fontId="14" fillId="0" borderId="4" xfId="8" applyNumberFormat="1" applyFont="1" applyBorder="1" applyAlignment="1" applyProtection="1">
      <alignment vertical="top"/>
      <protection locked="0"/>
    </xf>
    <xf numFmtId="0" fontId="12" fillId="0" borderId="2" xfId="8" applyFont="1" applyFill="1" applyBorder="1" applyAlignment="1" applyProtection="1">
      <alignment horizontal="center" vertical="center" wrapText="1"/>
      <protection locked="0"/>
    </xf>
    <xf numFmtId="0" fontId="13" fillId="0" borderId="3" xfId="8" applyFont="1" applyFill="1" applyBorder="1" applyAlignment="1" applyProtection="1">
      <alignment horizontal="center" vertical="center" wrapText="1"/>
      <protection locked="0"/>
    </xf>
    <xf numFmtId="43" fontId="14" fillId="0" borderId="3" xfId="31" applyFont="1" applyFill="1" applyBorder="1" applyAlignment="1" applyProtection="1">
      <alignment vertical="top"/>
      <protection locked="0"/>
    </xf>
    <xf numFmtId="43" fontId="14" fillId="0" borderId="3" xfId="31" applyFont="1" applyFill="1" applyBorder="1" applyAlignment="1" applyProtection="1">
      <alignment vertical="top" wrapText="1"/>
      <protection locked="0"/>
    </xf>
    <xf numFmtId="43" fontId="13" fillId="0" borderId="3" xfId="31" applyFont="1" applyFill="1" applyBorder="1" applyAlignment="1" applyProtection="1">
      <alignment vertical="top"/>
      <protection locked="0"/>
    </xf>
    <xf numFmtId="43" fontId="13" fillId="0" borderId="3" xfId="31" applyFont="1" applyFill="1" applyBorder="1" applyAlignment="1" applyProtection="1">
      <alignment vertical="top" wrapText="1"/>
      <protection locked="0"/>
    </xf>
    <xf numFmtId="4" fontId="14" fillId="0" borderId="5" xfId="8" applyNumberFormat="1" applyFont="1" applyBorder="1" applyAlignment="1" applyProtection="1">
      <alignment vertical="top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4" fillId="0" borderId="3" xfId="8" applyFont="1" applyBorder="1" applyAlignment="1" applyProtection="1">
      <alignment vertical="top"/>
      <protection locked="0"/>
    </xf>
    <xf numFmtId="4" fontId="4" fillId="0" borderId="3" xfId="8" applyNumberFormat="1" applyFont="1" applyBorder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</cellXfs>
  <cellStyles count="32">
    <cellStyle name="Euro" xfId="1"/>
    <cellStyle name="Millares" xfId="31" builtinId="3"/>
    <cellStyle name="Millares 2" xfId="2"/>
    <cellStyle name="Millares 2 2" xfId="3"/>
    <cellStyle name="Millares 2 2 2" xfId="23"/>
    <cellStyle name="Millares 2 3" xfId="4"/>
    <cellStyle name="Millares 2 3 2" xfId="24"/>
    <cellStyle name="Millares 2 4" xfId="22"/>
    <cellStyle name="Millares 2 5" xfId="16"/>
    <cellStyle name="Millares 3" xfId="5"/>
    <cellStyle name="Millares 3 2" xfId="25"/>
    <cellStyle name="Millares 3 3" xfId="17"/>
    <cellStyle name="Moneda 2" xfId="6"/>
    <cellStyle name="Moneda 2 2" xfId="26"/>
    <cellStyle name="Normal" xfId="0" builtinId="0"/>
    <cellStyle name="Normal 2" xfId="7"/>
    <cellStyle name="Normal 2 2" xfId="8"/>
    <cellStyle name="Normal 2 3" xfId="27"/>
    <cellStyle name="Normal 2 4" xfId="18"/>
    <cellStyle name="Normal 3" xfId="9"/>
    <cellStyle name="Normal 3 2" xfId="28"/>
    <cellStyle name="Normal 3 3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0"/>
    <cellStyle name="Normal 6 2 3" xfId="21"/>
    <cellStyle name="Normal 6 3" xfId="29"/>
    <cellStyle name="Normal 6 4" xfId="20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21902</xdr:rowOff>
    </xdr:from>
    <xdr:to>
      <xdr:col>0</xdr:col>
      <xdr:colOff>838200</xdr:colOff>
      <xdr:row>0</xdr:row>
      <xdr:rowOff>638174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6" y="21902"/>
          <a:ext cx="809624" cy="616272"/>
        </a:xfrm>
        <a:prstGeom prst="rect">
          <a:avLst/>
        </a:prstGeom>
      </xdr:spPr>
    </xdr:pic>
    <xdr:clientData/>
  </xdr:twoCellAnchor>
  <xdr:twoCellAnchor>
    <xdr:from>
      <xdr:col>0</xdr:col>
      <xdr:colOff>28576</xdr:colOff>
      <xdr:row>52</xdr:row>
      <xdr:rowOff>142874</xdr:rowOff>
    </xdr:from>
    <xdr:to>
      <xdr:col>12</xdr:col>
      <xdr:colOff>2838450</xdr:colOff>
      <xdr:row>64</xdr:row>
      <xdr:rowOff>123825</xdr:rowOff>
    </xdr:to>
    <xdr:grpSp>
      <xdr:nvGrpSpPr>
        <xdr:cNvPr id="2" name="1 Grupo"/>
        <xdr:cNvGrpSpPr/>
      </xdr:nvGrpSpPr>
      <xdr:grpSpPr>
        <a:xfrm>
          <a:off x="28576" y="10658474"/>
          <a:ext cx="9563099" cy="1695451"/>
          <a:chOff x="28576" y="8096249"/>
          <a:chExt cx="8896349" cy="1695451"/>
        </a:xfrm>
      </xdr:grpSpPr>
      <xdr:sp macro="" textlink="">
        <xdr:nvSpPr>
          <xdr:cNvPr id="4" name="3 CuadroTexto"/>
          <xdr:cNvSpPr txBox="1"/>
        </xdr:nvSpPr>
        <xdr:spPr>
          <a:xfrm>
            <a:off x="28576" y="8096249"/>
            <a:ext cx="2371724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6305549" y="8134350"/>
            <a:ext cx="2619376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showGridLines="0" tabSelected="1" zoomScaleNormal="100" zoomScaleSheetLayoutView="100" workbookViewId="0">
      <selection activeCell="M16" sqref="M16"/>
    </sheetView>
  </sheetViews>
  <sheetFormatPr baseColWidth="10" defaultRowHeight="11.25" x14ac:dyDescent="0.2"/>
  <cols>
    <col min="1" max="1" width="67.83203125" style="1" customWidth="1"/>
    <col min="2" max="2" width="18.83203125" style="1" hidden="1" customWidth="1"/>
    <col min="3" max="5" width="18.83203125" style="45" hidden="1" customWidth="1"/>
    <col min="6" max="6" width="18.83203125" style="45" customWidth="1"/>
    <col min="7" max="10" width="18.83203125" style="4" hidden="1" customWidth="1"/>
    <col min="11" max="11" width="18.83203125" style="4" customWidth="1"/>
    <col min="12" max="12" width="12.6640625" style="4" customWidth="1"/>
    <col min="13" max="13" width="64.33203125" style="4" customWidth="1"/>
    <col min="14" max="17" width="18.83203125" style="4" hidden="1" customWidth="1"/>
    <col min="18" max="18" width="18.83203125" style="4" customWidth="1"/>
    <col min="19" max="20" width="18.83203125" style="4" hidden="1" customWidth="1"/>
    <col min="21" max="21" width="12.6640625" style="2" hidden="1" customWidth="1"/>
    <col min="22" max="22" width="0" style="2" hidden="1" customWidth="1"/>
    <col min="23" max="23" width="14.83203125" style="2" hidden="1" customWidth="1"/>
    <col min="24" max="24" width="13.6640625" style="2" bestFit="1" customWidth="1"/>
    <col min="25" max="16384" width="12" style="2"/>
  </cols>
  <sheetData>
    <row r="1" spans="1:24" ht="51.75" customHeight="1" x14ac:dyDescent="0.2">
      <c r="A1" s="50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</row>
    <row r="2" spans="1:24" ht="51.75" customHeight="1" x14ac:dyDescent="0.2">
      <c r="A2" s="47"/>
      <c r="B2" s="48" t="s">
        <v>59</v>
      </c>
      <c r="C2" s="48" t="s">
        <v>60</v>
      </c>
      <c r="D2" s="48" t="s">
        <v>61</v>
      </c>
      <c r="E2" s="48" t="s">
        <v>62</v>
      </c>
      <c r="F2" s="48" t="s">
        <v>63</v>
      </c>
      <c r="G2" s="48" t="s">
        <v>64</v>
      </c>
      <c r="H2" s="48" t="s">
        <v>65</v>
      </c>
      <c r="I2" s="48" t="s">
        <v>60</v>
      </c>
      <c r="J2" s="48" t="s">
        <v>62</v>
      </c>
      <c r="K2" s="48" t="s">
        <v>63</v>
      </c>
      <c r="L2" s="48"/>
      <c r="M2" s="48"/>
      <c r="N2" s="48" t="s">
        <v>64</v>
      </c>
      <c r="O2" s="48" t="s">
        <v>61</v>
      </c>
      <c r="P2" s="48" t="s">
        <v>66</v>
      </c>
      <c r="Q2" s="48" t="s">
        <v>67</v>
      </c>
      <c r="R2" s="48" t="s">
        <v>63</v>
      </c>
      <c r="S2" s="48"/>
      <c r="T2" s="49" t="s">
        <v>64</v>
      </c>
      <c r="U2" s="2" t="s">
        <v>61</v>
      </c>
      <c r="V2" s="2" t="s">
        <v>60</v>
      </c>
      <c r="W2" s="2" t="s">
        <v>67</v>
      </c>
      <c r="X2" s="49" t="s">
        <v>63</v>
      </c>
    </row>
    <row r="3" spans="1:24" s="3" customFormat="1" ht="15" x14ac:dyDescent="0.2">
      <c r="A3" s="26" t="s">
        <v>0</v>
      </c>
      <c r="B3" s="40">
        <v>2021</v>
      </c>
      <c r="C3" s="40">
        <v>2021</v>
      </c>
      <c r="D3" s="40">
        <v>2021</v>
      </c>
      <c r="E3" s="53">
        <v>2021</v>
      </c>
      <c r="F3" s="40">
        <v>2021</v>
      </c>
      <c r="G3" s="40">
        <v>2020</v>
      </c>
      <c r="H3" s="40">
        <v>2020</v>
      </c>
      <c r="I3" s="40">
        <v>2020</v>
      </c>
      <c r="J3" s="53">
        <v>2020</v>
      </c>
      <c r="K3" s="40">
        <v>2020</v>
      </c>
      <c r="L3" s="19"/>
      <c r="M3" s="18" t="s">
        <v>1</v>
      </c>
      <c r="N3" s="40">
        <v>2021</v>
      </c>
      <c r="O3" s="40">
        <v>2021</v>
      </c>
      <c r="P3" s="40">
        <v>2021</v>
      </c>
      <c r="Q3" s="40">
        <v>2021</v>
      </c>
      <c r="R3" s="40">
        <v>2021</v>
      </c>
      <c r="S3" s="40"/>
      <c r="T3" s="41">
        <v>2020</v>
      </c>
      <c r="U3" s="41">
        <v>2020</v>
      </c>
      <c r="V3" s="41">
        <v>2020</v>
      </c>
      <c r="W3" s="60">
        <v>2020</v>
      </c>
      <c r="X3" s="41">
        <v>2020</v>
      </c>
    </row>
    <row r="4" spans="1:24" s="3" customFormat="1" ht="15" x14ac:dyDescent="0.2">
      <c r="A4" s="27"/>
      <c r="B4" s="21"/>
      <c r="C4" s="21"/>
      <c r="D4" s="10"/>
      <c r="E4" s="54"/>
      <c r="F4" s="21"/>
      <c r="G4" s="21"/>
      <c r="H4" s="21"/>
      <c r="I4" s="21"/>
      <c r="J4" s="54"/>
      <c r="K4" s="21"/>
      <c r="L4" s="8"/>
      <c r="M4" s="9"/>
      <c r="N4" s="21"/>
      <c r="O4" s="21"/>
      <c r="P4" s="21"/>
      <c r="Q4" s="54"/>
      <c r="R4" s="21"/>
      <c r="S4" s="21"/>
      <c r="T4" s="28"/>
      <c r="U4" s="28"/>
      <c r="V4" s="28"/>
      <c r="W4" s="61"/>
      <c r="X4" s="67"/>
    </row>
    <row r="5" spans="1:24" ht="15" x14ac:dyDescent="0.2">
      <c r="A5" s="29" t="s">
        <v>23</v>
      </c>
      <c r="B5" s="10"/>
      <c r="C5" s="10"/>
      <c r="D5" s="12"/>
      <c r="E5" s="55"/>
      <c r="F5" s="10"/>
      <c r="G5" s="10"/>
      <c r="H5" s="10"/>
      <c r="I5" s="10"/>
      <c r="J5" s="55"/>
      <c r="K5" s="10"/>
      <c r="L5" s="14"/>
      <c r="M5" s="9" t="s">
        <v>25</v>
      </c>
      <c r="N5" s="10"/>
      <c r="O5" s="10"/>
      <c r="P5" s="10"/>
      <c r="Q5" s="55"/>
      <c r="R5" s="10"/>
      <c r="S5" s="10"/>
      <c r="T5" s="5"/>
      <c r="U5" s="5"/>
      <c r="V5" s="5"/>
      <c r="W5" s="62"/>
      <c r="X5" s="68"/>
    </row>
    <row r="6" spans="1:24" ht="14.25" x14ac:dyDescent="0.2">
      <c r="A6" s="30" t="s">
        <v>27</v>
      </c>
      <c r="B6" s="12">
        <v>36039117.810000002</v>
      </c>
      <c r="C6" s="12">
        <v>126023.4</v>
      </c>
      <c r="D6" s="12">
        <v>6903272.3799999999</v>
      </c>
      <c r="E6" s="56">
        <v>463105.07</v>
      </c>
      <c r="F6" s="12">
        <f>+SUM(B6:E6)</f>
        <v>43531518.660000004</v>
      </c>
      <c r="G6" s="12">
        <v>71847666.370000005</v>
      </c>
      <c r="H6" s="12">
        <v>12373113.5</v>
      </c>
      <c r="I6" s="12">
        <v>822711.53</v>
      </c>
      <c r="J6" s="56">
        <v>365611.32</v>
      </c>
      <c r="K6" s="12">
        <f>+SUM(F6:J6)</f>
        <v>128940621.38</v>
      </c>
      <c r="L6" s="17"/>
      <c r="M6" s="11" t="s">
        <v>41</v>
      </c>
      <c r="N6" s="12">
        <v>9024273.5199999996</v>
      </c>
      <c r="O6" s="12">
        <v>1416919.16</v>
      </c>
      <c r="P6" s="12">
        <v>1335040.02</v>
      </c>
      <c r="Q6" s="56">
        <v>-64107.73</v>
      </c>
      <c r="R6" s="12">
        <f>+SUM(N6:Q6)</f>
        <v>11712124.969999999</v>
      </c>
      <c r="S6" s="12"/>
      <c r="T6" s="5">
        <v>22561371.32</v>
      </c>
      <c r="U6" s="5">
        <v>3088455.54</v>
      </c>
      <c r="V6" s="5">
        <v>1267733.46</v>
      </c>
      <c r="W6" s="62">
        <v>-144771.01999999999</v>
      </c>
      <c r="X6" s="69">
        <f>+SUM(T6:W6)</f>
        <v>26772789.300000001</v>
      </c>
    </row>
    <row r="7" spans="1:24" ht="14.25" x14ac:dyDescent="0.2">
      <c r="A7" s="30" t="s">
        <v>28</v>
      </c>
      <c r="B7" s="12">
        <v>442012.69</v>
      </c>
      <c r="C7" s="12">
        <v>185696.03</v>
      </c>
      <c r="D7" s="12">
        <v>10094554.300000001</v>
      </c>
      <c r="E7" s="56">
        <v>68489</v>
      </c>
      <c r="F7" s="12">
        <f t="shared" ref="F7:F29" si="0">+SUM(B7:E7)</f>
        <v>10790752.020000001</v>
      </c>
      <c r="G7" s="12">
        <v>618937.75</v>
      </c>
      <c r="H7" s="12">
        <v>10126839.92</v>
      </c>
      <c r="I7" s="12">
        <v>68188.73</v>
      </c>
      <c r="J7" s="56">
        <v>74489</v>
      </c>
      <c r="K7" s="12">
        <f t="shared" ref="K7:K29" si="1">+SUM(F7:J7)</f>
        <v>21679207.420000002</v>
      </c>
      <c r="L7" s="17"/>
      <c r="M7" s="11" t="s">
        <v>42</v>
      </c>
      <c r="N7" s="12">
        <v>0</v>
      </c>
      <c r="O7" s="12">
        <v>0</v>
      </c>
      <c r="P7" s="12">
        <v>0</v>
      </c>
      <c r="Q7" s="56">
        <v>0</v>
      </c>
      <c r="R7" s="12">
        <f t="shared" ref="R7:R49" si="2">+SUM(N7:Q7)</f>
        <v>0</v>
      </c>
      <c r="S7" s="12"/>
      <c r="T7" s="5">
        <v>0</v>
      </c>
      <c r="U7" s="5">
        <v>0</v>
      </c>
      <c r="V7" s="5">
        <v>0</v>
      </c>
      <c r="W7" s="62">
        <v>0</v>
      </c>
      <c r="X7" s="69">
        <f t="shared" ref="X7:X50" si="3">+SUM(T7:W7)</f>
        <v>0</v>
      </c>
    </row>
    <row r="8" spans="1:24" ht="14.25" x14ac:dyDescent="0.2">
      <c r="A8" s="30" t="s">
        <v>29</v>
      </c>
      <c r="B8" s="12">
        <v>2803689.44</v>
      </c>
      <c r="C8" s="12">
        <v>0</v>
      </c>
      <c r="D8" s="12">
        <v>0</v>
      </c>
      <c r="E8" s="56">
        <v>0</v>
      </c>
      <c r="F8" s="12">
        <f t="shared" si="0"/>
        <v>2803689.44</v>
      </c>
      <c r="G8" s="12">
        <v>4588976.93</v>
      </c>
      <c r="H8" s="12">
        <v>1655366.35</v>
      </c>
      <c r="I8" s="12">
        <v>0</v>
      </c>
      <c r="J8" s="56">
        <v>0</v>
      </c>
      <c r="K8" s="12">
        <f t="shared" si="1"/>
        <v>9048032.7199999988</v>
      </c>
      <c r="L8" s="17"/>
      <c r="M8" s="11" t="s">
        <v>11</v>
      </c>
      <c r="N8" s="12">
        <v>0</v>
      </c>
      <c r="O8" s="12">
        <v>0</v>
      </c>
      <c r="P8" s="12">
        <v>0</v>
      </c>
      <c r="Q8" s="56">
        <v>0</v>
      </c>
      <c r="R8" s="12">
        <f t="shared" si="2"/>
        <v>0</v>
      </c>
      <c r="S8" s="12"/>
      <c r="T8" s="5">
        <v>0</v>
      </c>
      <c r="U8" s="5">
        <v>0</v>
      </c>
      <c r="V8" s="5">
        <v>0</v>
      </c>
      <c r="W8" s="62">
        <v>0</v>
      </c>
      <c r="X8" s="69">
        <f t="shared" si="3"/>
        <v>0</v>
      </c>
    </row>
    <row r="9" spans="1:24" ht="14.25" x14ac:dyDescent="0.2">
      <c r="A9" s="30" t="s">
        <v>30</v>
      </c>
      <c r="B9" s="12">
        <v>0</v>
      </c>
      <c r="C9" s="12">
        <v>0</v>
      </c>
      <c r="D9" s="12">
        <v>0</v>
      </c>
      <c r="E9" s="56">
        <v>0</v>
      </c>
      <c r="F9" s="12"/>
      <c r="G9" s="12">
        <v>0</v>
      </c>
      <c r="H9" s="12">
        <v>0</v>
      </c>
      <c r="I9" s="12">
        <v>0</v>
      </c>
      <c r="J9" s="56">
        <v>0</v>
      </c>
      <c r="K9" s="12">
        <f t="shared" si="1"/>
        <v>0</v>
      </c>
      <c r="L9" s="17"/>
      <c r="M9" s="11" t="s">
        <v>12</v>
      </c>
      <c r="N9" s="12">
        <v>0</v>
      </c>
      <c r="O9" s="12">
        <v>0</v>
      </c>
      <c r="P9" s="12">
        <v>0</v>
      </c>
      <c r="Q9" s="56">
        <v>0</v>
      </c>
      <c r="R9" s="12">
        <f t="shared" si="2"/>
        <v>0</v>
      </c>
      <c r="S9" s="12"/>
      <c r="T9" s="5">
        <v>0</v>
      </c>
      <c r="U9" s="5">
        <v>0</v>
      </c>
      <c r="V9" s="5">
        <v>0</v>
      </c>
      <c r="W9" s="62">
        <v>0</v>
      </c>
      <c r="X9" s="69">
        <f t="shared" si="3"/>
        <v>0</v>
      </c>
    </row>
    <row r="10" spans="1:24" ht="14.25" x14ac:dyDescent="0.2">
      <c r="A10" s="30" t="s">
        <v>31</v>
      </c>
      <c r="B10" s="12">
        <v>0</v>
      </c>
      <c r="C10" s="12">
        <v>0</v>
      </c>
      <c r="D10" s="12">
        <v>158200.81</v>
      </c>
      <c r="E10" s="56">
        <v>0</v>
      </c>
      <c r="F10" s="12">
        <f t="shared" si="0"/>
        <v>158200.81</v>
      </c>
      <c r="G10" s="12">
        <v>0</v>
      </c>
      <c r="H10" s="12">
        <v>355601.2</v>
      </c>
      <c r="I10" s="12">
        <v>0</v>
      </c>
      <c r="J10" s="56">
        <v>0</v>
      </c>
      <c r="K10" s="12">
        <f t="shared" si="1"/>
        <v>513802.01</v>
      </c>
      <c r="L10" s="17"/>
      <c r="M10" s="11" t="s">
        <v>43</v>
      </c>
      <c r="N10" s="12">
        <v>0</v>
      </c>
      <c r="O10" s="12">
        <v>0</v>
      </c>
      <c r="P10" s="12">
        <v>0</v>
      </c>
      <c r="Q10" s="56">
        <v>0</v>
      </c>
      <c r="R10" s="12">
        <f t="shared" si="2"/>
        <v>0</v>
      </c>
      <c r="S10" s="12"/>
      <c r="T10" s="42">
        <v>0</v>
      </c>
      <c r="U10" s="42">
        <v>0</v>
      </c>
      <c r="V10" s="42">
        <v>0</v>
      </c>
      <c r="W10" s="63">
        <v>0</v>
      </c>
      <c r="X10" s="69">
        <f t="shared" si="3"/>
        <v>0</v>
      </c>
    </row>
    <row r="11" spans="1:24" ht="13.5" customHeight="1" x14ac:dyDescent="0.2">
      <c r="A11" s="30" t="s">
        <v>32</v>
      </c>
      <c r="B11" s="12">
        <v>0</v>
      </c>
      <c r="C11" s="12">
        <v>0</v>
      </c>
      <c r="D11" s="12">
        <v>0</v>
      </c>
      <c r="E11" s="56">
        <v>0</v>
      </c>
      <c r="F11" s="12"/>
      <c r="G11" s="12">
        <v>0</v>
      </c>
      <c r="H11" s="12">
        <v>0</v>
      </c>
      <c r="I11" s="12">
        <v>0</v>
      </c>
      <c r="J11" s="56">
        <v>0</v>
      </c>
      <c r="K11" s="12"/>
      <c r="L11" s="17"/>
      <c r="M11" s="11" t="s">
        <v>44</v>
      </c>
      <c r="N11" s="12">
        <v>0</v>
      </c>
      <c r="O11" s="12">
        <v>0</v>
      </c>
      <c r="P11" s="12">
        <v>0</v>
      </c>
      <c r="Q11" s="56">
        <v>0</v>
      </c>
      <c r="R11" s="12">
        <f t="shared" si="2"/>
        <v>0</v>
      </c>
      <c r="S11" s="12"/>
      <c r="T11" s="5">
        <v>0</v>
      </c>
      <c r="U11" s="5">
        <v>0</v>
      </c>
      <c r="V11" s="5">
        <v>0</v>
      </c>
      <c r="W11" s="62">
        <v>0</v>
      </c>
      <c r="X11" s="69">
        <f t="shared" si="3"/>
        <v>0</v>
      </c>
    </row>
    <row r="12" spans="1:24" ht="14.25" x14ac:dyDescent="0.2">
      <c r="A12" s="30" t="s">
        <v>22</v>
      </c>
      <c r="B12" s="12">
        <v>0</v>
      </c>
      <c r="C12" s="12">
        <v>0</v>
      </c>
      <c r="D12" s="12">
        <v>0</v>
      </c>
      <c r="E12" s="56">
        <v>0</v>
      </c>
      <c r="F12" s="12"/>
      <c r="G12" s="12">
        <v>0</v>
      </c>
      <c r="H12" s="12">
        <v>0</v>
      </c>
      <c r="I12" s="12">
        <v>0</v>
      </c>
      <c r="J12" s="56">
        <v>0</v>
      </c>
      <c r="K12" s="12"/>
      <c r="L12" s="17"/>
      <c r="M12" s="11" t="s">
        <v>13</v>
      </c>
      <c r="N12" s="12">
        <v>0</v>
      </c>
      <c r="O12" s="12">
        <v>0</v>
      </c>
      <c r="P12" s="12">
        <v>0</v>
      </c>
      <c r="Q12" s="56">
        <v>0</v>
      </c>
      <c r="R12" s="12">
        <f t="shared" si="2"/>
        <v>0</v>
      </c>
      <c r="S12" s="12"/>
      <c r="T12" s="5">
        <v>0</v>
      </c>
      <c r="U12" s="5">
        <v>0</v>
      </c>
      <c r="V12" s="5">
        <v>0</v>
      </c>
      <c r="W12" s="62">
        <v>0</v>
      </c>
      <c r="X12" s="69">
        <f t="shared" si="3"/>
        <v>0</v>
      </c>
    </row>
    <row r="13" spans="1:24" ht="14.25" x14ac:dyDescent="0.2">
      <c r="A13" s="30"/>
      <c r="B13" s="12"/>
      <c r="C13" s="12"/>
      <c r="D13" s="12"/>
      <c r="E13" s="56"/>
      <c r="F13" s="12"/>
      <c r="G13" s="12"/>
      <c r="H13" s="12"/>
      <c r="I13" s="12"/>
      <c r="J13" s="56"/>
      <c r="K13" s="12"/>
      <c r="L13" s="17"/>
      <c r="M13" s="11" t="s">
        <v>45</v>
      </c>
      <c r="N13" s="12">
        <v>0</v>
      </c>
      <c r="O13" s="12">
        <v>0</v>
      </c>
      <c r="P13" s="12">
        <v>952.01</v>
      </c>
      <c r="Q13" s="56">
        <v>0</v>
      </c>
      <c r="R13" s="12">
        <f t="shared" si="2"/>
        <v>952.01</v>
      </c>
      <c r="S13" s="12"/>
      <c r="T13" s="5">
        <v>0</v>
      </c>
      <c r="U13" s="5">
        <v>0</v>
      </c>
      <c r="V13" s="5">
        <v>1267733.46</v>
      </c>
      <c r="W13" s="62">
        <v>0</v>
      </c>
      <c r="X13" s="69">
        <f t="shared" si="3"/>
        <v>1267733.46</v>
      </c>
    </row>
    <row r="14" spans="1:24" ht="15" x14ac:dyDescent="0.2">
      <c r="A14" s="37" t="s">
        <v>5</v>
      </c>
      <c r="B14" s="10">
        <f>SUM(B6:B12)</f>
        <v>39284819.939999998</v>
      </c>
      <c r="C14" s="10">
        <f>SUM(C6:C12)</f>
        <v>311719.43</v>
      </c>
      <c r="D14" s="10">
        <f>SUM(D6:D12)</f>
        <v>17156027.489999998</v>
      </c>
      <c r="E14" s="55">
        <v>531594.06999999995</v>
      </c>
      <c r="F14" s="10">
        <f t="shared" si="0"/>
        <v>57284160.93</v>
      </c>
      <c r="G14" s="10">
        <f>SUM(G6:G12)</f>
        <v>77055581.050000012</v>
      </c>
      <c r="H14" s="10">
        <f>SUM(H6:H12)</f>
        <v>24510920.970000003</v>
      </c>
      <c r="I14" s="10">
        <f>SUM(I6:I12)</f>
        <v>890900.26</v>
      </c>
      <c r="J14" s="55">
        <v>440100.32</v>
      </c>
      <c r="K14" s="10">
        <f t="shared" si="1"/>
        <v>160181663.53</v>
      </c>
      <c r="L14" s="17"/>
      <c r="M14" s="11"/>
      <c r="N14" s="10"/>
      <c r="O14" s="10"/>
      <c r="P14" s="10"/>
      <c r="Q14" s="55"/>
      <c r="R14" s="12"/>
      <c r="S14" s="10"/>
      <c r="T14" s="5"/>
      <c r="U14" s="5"/>
      <c r="V14" s="5"/>
      <c r="W14" s="62"/>
      <c r="X14" s="69"/>
    </row>
    <row r="15" spans="1:24" ht="15" x14ac:dyDescent="0.2">
      <c r="A15" s="27"/>
      <c r="B15" s="10"/>
      <c r="C15" s="10"/>
      <c r="D15" s="10"/>
      <c r="E15" s="55"/>
      <c r="F15" s="12"/>
      <c r="G15" s="10"/>
      <c r="H15" s="10"/>
      <c r="I15" s="10"/>
      <c r="J15" s="55"/>
      <c r="K15" s="10"/>
      <c r="L15" s="8"/>
      <c r="M15" s="38" t="s">
        <v>6</v>
      </c>
      <c r="N15" s="12">
        <f>SUM(N6:N13)</f>
        <v>9024273.5199999996</v>
      </c>
      <c r="O15" s="12">
        <f>SUM(O6:O13)</f>
        <v>1416919.16</v>
      </c>
      <c r="P15" s="12">
        <f>SUM(P6:P13)</f>
        <v>1335992.03</v>
      </c>
      <c r="Q15" s="56">
        <v>-64107.73</v>
      </c>
      <c r="R15" s="12">
        <f t="shared" si="2"/>
        <v>11713076.979999999</v>
      </c>
      <c r="S15" s="12"/>
      <c r="T15" s="5">
        <f>SUM(T6:T13)</f>
        <v>22561371.32</v>
      </c>
      <c r="U15" s="5">
        <f>SUM(U6:U13)</f>
        <v>3088455.54</v>
      </c>
      <c r="V15" s="5">
        <f>SUM(V6:V13)</f>
        <v>2535466.92</v>
      </c>
      <c r="W15" s="62">
        <v>-144771.01999999999</v>
      </c>
      <c r="X15" s="70">
        <f t="shared" si="3"/>
        <v>28040522.760000002</v>
      </c>
    </row>
    <row r="16" spans="1:24" ht="15" x14ac:dyDescent="0.2">
      <c r="A16" s="27" t="s">
        <v>24</v>
      </c>
      <c r="B16" s="12"/>
      <c r="C16" s="12"/>
      <c r="D16" s="12"/>
      <c r="E16" s="56"/>
      <c r="F16" s="12"/>
      <c r="G16" s="12"/>
      <c r="H16" s="12"/>
      <c r="I16" s="12"/>
      <c r="J16" s="56"/>
      <c r="K16" s="10"/>
      <c r="L16" s="17"/>
      <c r="M16" s="9"/>
      <c r="N16" s="10"/>
      <c r="O16" s="10"/>
      <c r="P16" s="10"/>
      <c r="Q16" s="55"/>
      <c r="R16" s="12"/>
      <c r="S16" s="10"/>
      <c r="T16" s="6"/>
      <c r="U16" s="6"/>
      <c r="V16" s="6"/>
      <c r="W16" s="64"/>
      <c r="X16" s="69">
        <f t="shared" si="3"/>
        <v>0</v>
      </c>
    </row>
    <row r="17" spans="1:24" ht="15" x14ac:dyDescent="0.2">
      <c r="A17" s="30" t="s">
        <v>33</v>
      </c>
      <c r="B17" s="12">
        <v>0</v>
      </c>
      <c r="C17" s="12">
        <v>0</v>
      </c>
      <c r="D17" s="12">
        <v>0</v>
      </c>
      <c r="E17" s="56">
        <v>0</v>
      </c>
      <c r="F17" s="12"/>
      <c r="G17" s="12">
        <v>0</v>
      </c>
      <c r="H17" s="12">
        <v>0</v>
      </c>
      <c r="I17" s="12">
        <v>0</v>
      </c>
      <c r="J17" s="56">
        <v>0</v>
      </c>
      <c r="K17" s="10"/>
      <c r="L17" s="8"/>
      <c r="M17" s="9" t="s">
        <v>26</v>
      </c>
      <c r="N17" s="10"/>
      <c r="O17" s="10"/>
      <c r="P17" s="10"/>
      <c r="Q17" s="55"/>
      <c r="R17" s="12">
        <f t="shared" si="2"/>
        <v>0</v>
      </c>
      <c r="S17" s="10"/>
      <c r="T17" s="5"/>
      <c r="U17" s="5"/>
      <c r="V17" s="5"/>
      <c r="W17" s="62"/>
      <c r="X17" s="69">
        <f t="shared" si="3"/>
        <v>0</v>
      </c>
    </row>
    <row r="18" spans="1:24" ht="14.25" x14ac:dyDescent="0.2">
      <c r="A18" s="30" t="s">
        <v>34</v>
      </c>
      <c r="B18" s="12">
        <v>0</v>
      </c>
      <c r="C18" s="12">
        <v>0</v>
      </c>
      <c r="D18" s="12">
        <v>0</v>
      </c>
      <c r="E18" s="56">
        <v>0</v>
      </c>
      <c r="F18" s="12"/>
      <c r="G18" s="12">
        <v>0</v>
      </c>
      <c r="H18" s="12">
        <v>0</v>
      </c>
      <c r="I18" s="12">
        <v>0</v>
      </c>
      <c r="J18" s="56">
        <v>0</v>
      </c>
      <c r="K18" s="12"/>
      <c r="L18" s="17"/>
      <c r="M18" s="11" t="s">
        <v>14</v>
      </c>
      <c r="N18" s="12">
        <v>0</v>
      </c>
      <c r="O18" s="12">
        <v>0</v>
      </c>
      <c r="P18" s="12">
        <v>0</v>
      </c>
      <c r="Q18" s="56">
        <v>0</v>
      </c>
      <c r="R18" s="12">
        <f t="shared" si="2"/>
        <v>0</v>
      </c>
      <c r="S18" s="12"/>
      <c r="T18" s="5">
        <v>0</v>
      </c>
      <c r="U18" s="5">
        <v>0</v>
      </c>
      <c r="V18" s="5">
        <v>0</v>
      </c>
      <c r="W18" s="62">
        <v>0</v>
      </c>
      <c r="X18" s="69">
        <f t="shared" si="3"/>
        <v>0</v>
      </c>
    </row>
    <row r="19" spans="1:24" ht="14.25" x14ac:dyDescent="0.2">
      <c r="A19" s="30" t="s">
        <v>35</v>
      </c>
      <c r="B19" s="12">
        <v>439527614.33999997</v>
      </c>
      <c r="C19" s="12">
        <v>4892356.93</v>
      </c>
      <c r="D19" s="12">
        <v>43904937.299999997</v>
      </c>
      <c r="E19" s="56">
        <v>0</v>
      </c>
      <c r="F19" s="12">
        <f t="shared" si="0"/>
        <v>488324908.56999999</v>
      </c>
      <c r="G19" s="12">
        <v>384721878.18000001</v>
      </c>
      <c r="H19" s="12">
        <v>34326532.130000003</v>
      </c>
      <c r="I19" s="12">
        <v>4892356.93</v>
      </c>
      <c r="J19" s="56">
        <v>0</v>
      </c>
      <c r="K19" s="12">
        <f t="shared" si="1"/>
        <v>912265675.80999994</v>
      </c>
      <c r="L19" s="17"/>
      <c r="M19" s="11" t="s">
        <v>15</v>
      </c>
      <c r="N19" s="12">
        <v>0</v>
      </c>
      <c r="O19" s="12">
        <v>0</v>
      </c>
      <c r="P19" s="12">
        <v>0</v>
      </c>
      <c r="Q19" s="56">
        <v>0</v>
      </c>
      <c r="R19" s="12">
        <f t="shared" si="2"/>
        <v>0</v>
      </c>
      <c r="S19" s="12"/>
      <c r="T19" s="5">
        <v>0</v>
      </c>
      <c r="U19" s="5">
        <v>0</v>
      </c>
      <c r="V19" s="5">
        <v>0</v>
      </c>
      <c r="W19" s="62">
        <v>0</v>
      </c>
      <c r="X19" s="69">
        <f t="shared" si="3"/>
        <v>0</v>
      </c>
    </row>
    <row r="20" spans="1:24" ht="14.25" x14ac:dyDescent="0.2">
      <c r="A20" s="30" t="s">
        <v>36</v>
      </c>
      <c r="B20" s="12">
        <v>90388525.420000002</v>
      </c>
      <c r="C20" s="12">
        <v>2122025.41</v>
      </c>
      <c r="D20" s="12">
        <v>34148191.140000001</v>
      </c>
      <c r="E20" s="56">
        <v>102332.59</v>
      </c>
      <c r="F20" s="12">
        <f t="shared" si="0"/>
        <v>126761074.56</v>
      </c>
      <c r="G20" s="12">
        <v>83785357.769999996</v>
      </c>
      <c r="H20" s="12">
        <v>33063846.84</v>
      </c>
      <c r="I20" s="12">
        <v>1891558.65</v>
      </c>
      <c r="J20" s="56">
        <v>49877.01</v>
      </c>
      <c r="K20" s="12">
        <f t="shared" si="1"/>
        <v>245551714.82999998</v>
      </c>
      <c r="L20" s="17"/>
      <c r="M20" s="11" t="s">
        <v>16</v>
      </c>
      <c r="N20" s="12">
        <v>0</v>
      </c>
      <c r="O20" s="12">
        <v>0</v>
      </c>
      <c r="P20" s="12">
        <v>0</v>
      </c>
      <c r="Q20" s="56">
        <v>0</v>
      </c>
      <c r="R20" s="12">
        <f t="shared" si="2"/>
        <v>0</v>
      </c>
      <c r="S20" s="12"/>
      <c r="T20" s="5">
        <v>0</v>
      </c>
      <c r="U20" s="5">
        <v>0</v>
      </c>
      <c r="V20" s="5">
        <v>0</v>
      </c>
      <c r="W20" s="62">
        <v>0</v>
      </c>
      <c r="X20" s="69">
        <f t="shared" si="3"/>
        <v>0</v>
      </c>
    </row>
    <row r="21" spans="1:24" ht="14.25" x14ac:dyDescent="0.2">
      <c r="A21" s="30" t="s">
        <v>37</v>
      </c>
      <c r="B21" s="12">
        <v>366715.52</v>
      </c>
      <c r="C21" s="12">
        <v>72771</v>
      </c>
      <c r="D21" s="12">
        <v>866662.43</v>
      </c>
      <c r="E21" s="56">
        <v>1899.51</v>
      </c>
      <c r="F21" s="12">
        <f t="shared" si="0"/>
        <v>1308048.4600000002</v>
      </c>
      <c r="G21" s="12">
        <v>366715.52</v>
      </c>
      <c r="H21" s="12">
        <v>866662.43</v>
      </c>
      <c r="I21" s="12">
        <v>72771</v>
      </c>
      <c r="J21" s="56">
        <v>1899.51</v>
      </c>
      <c r="K21" s="12">
        <f t="shared" si="1"/>
        <v>2616096.92</v>
      </c>
      <c r="L21" s="17"/>
      <c r="M21" s="11" t="s">
        <v>46</v>
      </c>
      <c r="N21" s="12">
        <v>0</v>
      </c>
      <c r="O21" s="12">
        <v>0</v>
      </c>
      <c r="P21" s="12">
        <v>0</v>
      </c>
      <c r="Q21" s="56">
        <v>0</v>
      </c>
      <c r="R21" s="12">
        <f t="shared" si="2"/>
        <v>0</v>
      </c>
      <c r="S21" s="12"/>
      <c r="T21" s="5">
        <v>0</v>
      </c>
      <c r="U21" s="5">
        <v>0</v>
      </c>
      <c r="V21" s="5">
        <v>0</v>
      </c>
      <c r="W21" s="62">
        <v>0</v>
      </c>
      <c r="X21" s="69">
        <f t="shared" si="3"/>
        <v>0</v>
      </c>
    </row>
    <row r="22" spans="1:24" ht="14.25" x14ac:dyDescent="0.2">
      <c r="A22" s="30" t="s">
        <v>38</v>
      </c>
      <c r="B22" s="12">
        <v>-34505771.299999997</v>
      </c>
      <c r="C22" s="12">
        <v>-2083255.7</v>
      </c>
      <c r="D22" s="12">
        <v>-20069724.5</v>
      </c>
      <c r="E22" s="56">
        <v>-19085.599999999999</v>
      </c>
      <c r="F22" s="12">
        <f t="shared" si="0"/>
        <v>-56677837.100000001</v>
      </c>
      <c r="G22" s="12">
        <v>-28910621.449999999</v>
      </c>
      <c r="H22" s="12">
        <v>-16144992.789999999</v>
      </c>
      <c r="I22" s="12">
        <v>-1846995.5</v>
      </c>
      <c r="J22" s="56">
        <v>-19085.599999999999</v>
      </c>
      <c r="K22" s="12">
        <f t="shared" si="1"/>
        <v>-103599532.44</v>
      </c>
      <c r="L22" s="17"/>
      <c r="M22" s="13" t="s">
        <v>47</v>
      </c>
      <c r="N22" s="12">
        <v>0</v>
      </c>
      <c r="O22" s="12">
        <v>0</v>
      </c>
      <c r="P22" s="12">
        <v>0</v>
      </c>
      <c r="Q22" s="56">
        <v>0</v>
      </c>
      <c r="R22" s="12">
        <f t="shared" si="2"/>
        <v>0</v>
      </c>
      <c r="S22" s="12"/>
      <c r="T22" s="5">
        <v>0</v>
      </c>
      <c r="U22" s="5">
        <v>0</v>
      </c>
      <c r="V22" s="5">
        <v>0</v>
      </c>
      <c r="W22" s="62">
        <v>0</v>
      </c>
      <c r="X22" s="69">
        <f t="shared" si="3"/>
        <v>0</v>
      </c>
    </row>
    <row r="23" spans="1:24" ht="14.25" x14ac:dyDescent="0.2">
      <c r="A23" s="30" t="s">
        <v>39</v>
      </c>
      <c r="B23" s="12">
        <v>15248021.58</v>
      </c>
      <c r="C23" s="12">
        <v>0</v>
      </c>
      <c r="D23" s="12">
        <v>3033230.28</v>
      </c>
      <c r="E23" s="56">
        <v>0</v>
      </c>
      <c r="F23" s="12">
        <f t="shared" si="0"/>
        <v>18281251.859999999</v>
      </c>
      <c r="G23" s="12">
        <v>14154758.85</v>
      </c>
      <c r="H23" s="12">
        <v>2595326.14</v>
      </c>
      <c r="I23" s="12">
        <v>0</v>
      </c>
      <c r="J23" s="56">
        <v>0</v>
      </c>
      <c r="K23" s="12">
        <f t="shared" si="1"/>
        <v>35031336.850000001</v>
      </c>
      <c r="L23" s="17"/>
      <c r="M23" s="11" t="s">
        <v>17</v>
      </c>
      <c r="N23" s="12">
        <v>0</v>
      </c>
      <c r="O23" s="12">
        <v>0</v>
      </c>
      <c r="P23" s="12">
        <v>0</v>
      </c>
      <c r="Q23" s="56">
        <v>0</v>
      </c>
      <c r="R23" s="12">
        <f t="shared" si="2"/>
        <v>0</v>
      </c>
      <c r="S23" s="12"/>
      <c r="T23" s="5">
        <v>0</v>
      </c>
      <c r="U23" s="5">
        <v>0</v>
      </c>
      <c r="V23" s="5">
        <v>0</v>
      </c>
      <c r="W23" s="62">
        <v>0</v>
      </c>
      <c r="X23" s="69">
        <f t="shared" si="3"/>
        <v>0</v>
      </c>
    </row>
    <row r="24" spans="1:24" ht="14.25" x14ac:dyDescent="0.2">
      <c r="A24" s="30" t="s">
        <v>10</v>
      </c>
      <c r="B24" s="12">
        <v>0</v>
      </c>
      <c r="C24" s="12">
        <v>0</v>
      </c>
      <c r="D24" s="12">
        <v>0</v>
      </c>
      <c r="E24" s="56">
        <v>0</v>
      </c>
      <c r="F24" s="12"/>
      <c r="G24" s="12">
        <v>0</v>
      </c>
      <c r="H24" s="12">
        <v>0</v>
      </c>
      <c r="I24" s="12">
        <v>0</v>
      </c>
      <c r="J24" s="56">
        <v>0</v>
      </c>
      <c r="K24" s="10"/>
      <c r="L24" s="8"/>
      <c r="M24" s="11"/>
      <c r="N24" s="12"/>
      <c r="O24" s="12"/>
      <c r="P24" s="12"/>
      <c r="Q24" s="56"/>
      <c r="R24" s="12"/>
      <c r="S24" s="12"/>
      <c r="T24" s="5"/>
      <c r="U24" s="5"/>
      <c r="V24" s="5"/>
      <c r="W24" s="62"/>
      <c r="X24" s="69"/>
    </row>
    <row r="25" spans="1:24" ht="14.25" x14ac:dyDescent="0.2">
      <c r="A25" s="30" t="s">
        <v>40</v>
      </c>
      <c r="B25" s="12">
        <v>0</v>
      </c>
      <c r="C25" s="12">
        <v>0</v>
      </c>
      <c r="D25" s="12">
        <v>0</v>
      </c>
      <c r="E25" s="56">
        <v>0</v>
      </c>
      <c r="F25" s="12"/>
      <c r="G25" s="12">
        <v>0</v>
      </c>
      <c r="H25" s="12">
        <v>0</v>
      </c>
      <c r="I25" s="12">
        <v>0</v>
      </c>
      <c r="J25" s="56">
        <v>0</v>
      </c>
      <c r="K25" s="10"/>
      <c r="L25" s="17"/>
      <c r="M25" s="38" t="s">
        <v>7</v>
      </c>
      <c r="N25" s="12">
        <f>SUM(N18:N23)</f>
        <v>0</v>
      </c>
      <c r="O25" s="12">
        <f>SUM(O18:O23)</f>
        <v>0</v>
      </c>
      <c r="P25" s="12">
        <f>SUM(P18:P23)</f>
        <v>0</v>
      </c>
      <c r="Q25" s="56">
        <v>0</v>
      </c>
      <c r="R25" s="12">
        <f t="shared" si="2"/>
        <v>0</v>
      </c>
      <c r="S25" s="12"/>
      <c r="T25" s="5">
        <f>SUM(T18:T23)</f>
        <v>0</v>
      </c>
      <c r="U25" s="5">
        <f>SUM(U18:U23)</f>
        <v>0</v>
      </c>
      <c r="V25" s="5">
        <f>SUM(V18:V23)</f>
        <v>0</v>
      </c>
      <c r="W25" s="62">
        <v>0</v>
      </c>
      <c r="X25" s="69">
        <f t="shared" si="3"/>
        <v>0</v>
      </c>
    </row>
    <row r="26" spans="1:24" s="3" customFormat="1" ht="15" x14ac:dyDescent="0.2">
      <c r="A26" s="30"/>
      <c r="B26" s="12"/>
      <c r="C26" s="12"/>
      <c r="D26" s="12"/>
      <c r="E26" s="56"/>
      <c r="F26" s="12"/>
      <c r="G26" s="12"/>
      <c r="H26" s="12"/>
      <c r="I26" s="12"/>
      <c r="J26" s="56"/>
      <c r="K26" s="10"/>
      <c r="L26" s="8"/>
      <c r="M26" s="11"/>
      <c r="N26" s="10"/>
      <c r="O26" s="10"/>
      <c r="P26" s="10"/>
      <c r="Q26" s="55"/>
      <c r="R26" s="12"/>
      <c r="S26" s="10"/>
      <c r="T26" s="6"/>
      <c r="U26" s="6"/>
      <c r="V26" s="6"/>
      <c r="W26" s="64"/>
      <c r="X26" s="69"/>
    </row>
    <row r="27" spans="1:24" ht="15" x14ac:dyDescent="0.2">
      <c r="A27" s="37" t="s">
        <v>8</v>
      </c>
      <c r="B27" s="10">
        <f>SUM(B17:B25)</f>
        <v>511025105.55999994</v>
      </c>
      <c r="C27" s="10">
        <f>SUM(C17:C25)</f>
        <v>5003897.6399999997</v>
      </c>
      <c r="D27" s="10">
        <f>SUM(D17:D25)</f>
        <v>61883296.650000006</v>
      </c>
      <c r="E27" s="55">
        <v>85146.5</v>
      </c>
      <c r="F27" s="10">
        <f t="shared" si="0"/>
        <v>577997446.3499999</v>
      </c>
      <c r="G27" s="10">
        <f>SUM(G17:G25)</f>
        <v>454118088.87</v>
      </c>
      <c r="H27" s="10">
        <f>SUM(H17:H25)</f>
        <v>54707374.750000007</v>
      </c>
      <c r="I27" s="10">
        <f>SUM(I17:I25)</f>
        <v>5009691.08</v>
      </c>
      <c r="J27" s="55">
        <v>32690.92</v>
      </c>
      <c r="K27" s="10">
        <f t="shared" si="1"/>
        <v>1091865291.97</v>
      </c>
      <c r="L27" s="17"/>
      <c r="M27" s="39" t="s">
        <v>57</v>
      </c>
      <c r="N27" s="10">
        <f>SUM(N25+N15)</f>
        <v>9024273.5199999996</v>
      </c>
      <c r="O27" s="10">
        <f>SUM(O25+O15)</f>
        <v>1416919.16</v>
      </c>
      <c r="P27" s="10">
        <f>SUM(P25+P15)</f>
        <v>1335992.03</v>
      </c>
      <c r="Q27" s="55">
        <v>-64107.73</v>
      </c>
      <c r="R27" s="10">
        <f t="shared" si="2"/>
        <v>11713076.979999999</v>
      </c>
      <c r="S27" s="10"/>
      <c r="T27" s="6">
        <f>SUM(T15+T25)</f>
        <v>22561371.32</v>
      </c>
      <c r="U27" s="6">
        <f>SUM(U15+U25)</f>
        <v>3088455.54</v>
      </c>
      <c r="V27" s="6">
        <f>SUM(V15+V25)</f>
        <v>2535466.92</v>
      </c>
      <c r="W27" s="64">
        <v>-144771.01999999999</v>
      </c>
      <c r="X27" s="70">
        <f t="shared" si="3"/>
        <v>28040522.760000002</v>
      </c>
    </row>
    <row r="28" spans="1:24" ht="15" x14ac:dyDescent="0.2">
      <c r="A28" s="27"/>
      <c r="E28" s="57"/>
      <c r="F28" s="10"/>
      <c r="J28" s="58"/>
      <c r="K28" s="10"/>
      <c r="L28" s="14"/>
      <c r="M28" s="9"/>
      <c r="N28" s="10"/>
      <c r="O28" s="10"/>
      <c r="P28" s="10"/>
      <c r="Q28" s="55"/>
      <c r="R28" s="12"/>
      <c r="S28" s="10"/>
      <c r="T28" s="6"/>
      <c r="U28" s="6"/>
      <c r="V28" s="6"/>
      <c r="W28" s="64"/>
      <c r="X28" s="69"/>
    </row>
    <row r="29" spans="1:24" ht="15" x14ac:dyDescent="0.2">
      <c r="A29" s="27" t="s">
        <v>9</v>
      </c>
      <c r="B29" s="10">
        <f>B14+B27</f>
        <v>550309925.5</v>
      </c>
      <c r="C29" s="10">
        <f>C14+C27</f>
        <v>5315617.0699999994</v>
      </c>
      <c r="D29" s="10">
        <f>D14+D27</f>
        <v>79039324.140000001</v>
      </c>
      <c r="E29" s="55">
        <v>616740.56999999995</v>
      </c>
      <c r="F29" s="10">
        <f t="shared" si="0"/>
        <v>635281607.28000009</v>
      </c>
      <c r="G29" s="10">
        <f>G14+G27</f>
        <v>531173669.92000002</v>
      </c>
      <c r="H29" s="10">
        <f>H14+H27</f>
        <v>79218295.720000014</v>
      </c>
      <c r="I29" s="10">
        <f>I14+I27</f>
        <v>5900591.3399999999</v>
      </c>
      <c r="J29" s="55">
        <v>472791.24</v>
      </c>
      <c r="K29" s="10">
        <f t="shared" si="1"/>
        <v>1252046955.5</v>
      </c>
      <c r="L29" s="14"/>
      <c r="M29" s="9" t="s">
        <v>49</v>
      </c>
      <c r="N29" s="10"/>
      <c r="O29" s="10"/>
      <c r="P29" s="10"/>
      <c r="Q29" s="55"/>
      <c r="R29" s="12"/>
      <c r="S29" s="10"/>
      <c r="T29" s="20"/>
      <c r="U29" s="20"/>
      <c r="V29" s="20"/>
      <c r="W29" s="65"/>
      <c r="X29" s="69">
        <f t="shared" si="3"/>
        <v>0</v>
      </c>
    </row>
    <row r="30" spans="1:24" ht="15" x14ac:dyDescent="0.2">
      <c r="A30" s="32"/>
      <c r="D30" s="15"/>
      <c r="L30" s="8"/>
      <c r="M30" s="9"/>
      <c r="N30" s="10"/>
      <c r="O30" s="10"/>
      <c r="P30" s="10"/>
      <c r="Q30" s="55"/>
      <c r="R30" s="12"/>
      <c r="S30" s="10"/>
      <c r="T30" s="20"/>
      <c r="U30" s="20"/>
      <c r="V30" s="20"/>
      <c r="W30" s="65"/>
      <c r="X30" s="69"/>
    </row>
    <row r="31" spans="1:24" ht="15" x14ac:dyDescent="0.2">
      <c r="A31" s="31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39" t="s">
        <v>48</v>
      </c>
      <c r="N31" s="10">
        <f>SUM(N32:N34)</f>
        <v>49433488.490000002</v>
      </c>
      <c r="O31" s="10">
        <f>SUM(O32:O34)</f>
        <v>942681.52</v>
      </c>
      <c r="P31" s="10">
        <f>SUM(P32:P34)</f>
        <v>1560119.94</v>
      </c>
      <c r="Q31" s="55">
        <v>0</v>
      </c>
      <c r="R31" s="10">
        <f t="shared" si="2"/>
        <v>51936289.950000003</v>
      </c>
      <c r="S31" s="10"/>
      <c r="T31" s="6">
        <f>SUM(T32:T34)</f>
        <v>49433488.490000002</v>
      </c>
      <c r="U31" s="6">
        <f>SUM(U32:U34)</f>
        <v>942681.52</v>
      </c>
      <c r="V31" s="6">
        <f>SUM(V32:V34)</f>
        <v>1560119.94</v>
      </c>
      <c r="W31" s="64">
        <v>0</v>
      </c>
      <c r="X31" s="69">
        <f t="shared" si="3"/>
        <v>51936289.950000003</v>
      </c>
    </row>
    <row r="32" spans="1:24" ht="14.25" x14ac:dyDescent="0.2">
      <c r="A32" s="3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7"/>
      <c r="M32" s="11" t="s">
        <v>2</v>
      </c>
      <c r="N32" s="12">
        <v>49433488.490000002</v>
      </c>
      <c r="O32" s="12">
        <v>842981.52</v>
      </c>
      <c r="P32" s="12">
        <v>1560119.94</v>
      </c>
      <c r="Q32" s="56">
        <v>0</v>
      </c>
      <c r="R32" s="12">
        <f t="shared" si="2"/>
        <v>51836589.950000003</v>
      </c>
      <c r="S32" s="12"/>
      <c r="T32" s="5">
        <v>49433488.490000002</v>
      </c>
      <c r="U32" s="5">
        <v>842981.52</v>
      </c>
      <c r="V32" s="5">
        <v>1560119.94</v>
      </c>
      <c r="W32" s="62">
        <v>0</v>
      </c>
      <c r="X32" s="69">
        <f t="shared" si="3"/>
        <v>51836589.950000003</v>
      </c>
    </row>
    <row r="33" spans="1:24" ht="14.25" x14ac:dyDescent="0.2">
      <c r="A33" s="31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7"/>
      <c r="M33" s="11" t="s">
        <v>18</v>
      </c>
      <c r="N33" s="12">
        <v>0</v>
      </c>
      <c r="O33" s="12">
        <v>99700</v>
      </c>
      <c r="P33" s="12">
        <v>0</v>
      </c>
      <c r="Q33" s="56">
        <v>0</v>
      </c>
      <c r="R33" s="12">
        <f t="shared" si="2"/>
        <v>99700</v>
      </c>
      <c r="S33" s="12"/>
      <c r="T33" s="5">
        <v>0</v>
      </c>
      <c r="U33" s="5">
        <v>99700</v>
      </c>
      <c r="V33" s="5">
        <v>0</v>
      </c>
      <c r="W33" s="62">
        <v>0</v>
      </c>
      <c r="X33" s="69">
        <f t="shared" si="3"/>
        <v>99700</v>
      </c>
    </row>
    <row r="34" spans="1:24" ht="14.25" x14ac:dyDescent="0.2">
      <c r="A34" s="3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7"/>
      <c r="M34" s="11" t="s">
        <v>51</v>
      </c>
      <c r="N34" s="12">
        <v>0</v>
      </c>
      <c r="O34" s="12">
        <v>0</v>
      </c>
      <c r="P34" s="12">
        <v>0</v>
      </c>
      <c r="Q34" s="56">
        <v>0</v>
      </c>
      <c r="R34" s="12">
        <f t="shared" si="2"/>
        <v>0</v>
      </c>
      <c r="S34" s="12"/>
      <c r="T34" s="5">
        <v>0</v>
      </c>
      <c r="U34" s="5">
        <v>0</v>
      </c>
      <c r="V34" s="5">
        <v>0</v>
      </c>
      <c r="W34" s="62">
        <v>0</v>
      </c>
      <c r="X34" s="69">
        <f t="shared" si="3"/>
        <v>0</v>
      </c>
    </row>
    <row r="35" spans="1:24" ht="14.25" x14ac:dyDescent="0.2">
      <c r="A35" s="31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8"/>
      <c r="M35" s="11"/>
      <c r="N35" s="12"/>
      <c r="O35" s="12"/>
      <c r="P35" s="12"/>
      <c r="Q35" s="56"/>
      <c r="R35" s="12"/>
      <c r="S35" s="12"/>
      <c r="T35" s="5"/>
      <c r="U35" s="5"/>
      <c r="V35" s="5"/>
      <c r="W35" s="62"/>
      <c r="X35" s="69"/>
    </row>
    <row r="36" spans="1:24" ht="15" x14ac:dyDescent="0.2">
      <c r="A36" s="31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7"/>
      <c r="M36" s="39" t="s">
        <v>50</v>
      </c>
      <c r="N36" s="10">
        <f>SUM(N37:N41)</f>
        <v>491852163.49000001</v>
      </c>
      <c r="O36" s="10">
        <f>SUM(O37:O41)</f>
        <v>76679723.459999993</v>
      </c>
      <c r="P36" s="10">
        <f>SUM(P37:P41)</f>
        <v>2419505.1</v>
      </c>
      <c r="Q36" s="55">
        <v>680848.3</v>
      </c>
      <c r="R36" s="10">
        <f t="shared" si="2"/>
        <v>571632240.35000002</v>
      </c>
      <c r="S36" s="10"/>
      <c r="T36" s="6">
        <f>SUM(T37:T41)</f>
        <v>459178810.11000001</v>
      </c>
      <c r="U36" s="6">
        <f>SUM(U37:U41)</f>
        <v>75187158.659999996</v>
      </c>
      <c r="V36" s="6">
        <f>SUM(V37:V41)</f>
        <v>3072737.94</v>
      </c>
      <c r="W36" s="64">
        <v>617562.26</v>
      </c>
      <c r="X36" s="70">
        <f t="shared" si="3"/>
        <v>538056268.97000003</v>
      </c>
    </row>
    <row r="37" spans="1:24" ht="14.25" x14ac:dyDescent="0.2">
      <c r="A37" s="31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7"/>
      <c r="M37" s="11" t="s">
        <v>52</v>
      </c>
      <c r="N37" s="12">
        <v>36079639.729999997</v>
      </c>
      <c r="O37" s="12">
        <v>1692465.66</v>
      </c>
      <c r="P37" s="12">
        <v>-653232.84</v>
      </c>
      <c r="Q37" s="56">
        <v>63286.04</v>
      </c>
      <c r="R37" s="12">
        <f t="shared" si="2"/>
        <v>37182158.589999989</v>
      </c>
      <c r="S37" s="12"/>
      <c r="T37" s="5">
        <v>60196834.359999999</v>
      </c>
      <c r="U37" s="5">
        <v>1588814.63</v>
      </c>
      <c r="V37" s="5">
        <v>260728.85</v>
      </c>
      <c r="W37" s="62">
        <v>137781.24</v>
      </c>
      <c r="X37" s="69">
        <f t="shared" si="3"/>
        <v>62184159.080000006</v>
      </c>
    </row>
    <row r="38" spans="1:24" ht="14.25" x14ac:dyDescent="0.2">
      <c r="A38" s="31"/>
      <c r="B38" s="15"/>
      <c r="C38" s="15"/>
      <c r="D38" s="16"/>
      <c r="E38" s="15"/>
      <c r="F38" s="15"/>
      <c r="G38" s="15"/>
      <c r="H38" s="15"/>
      <c r="I38" s="15"/>
      <c r="J38" s="15"/>
      <c r="K38" s="15"/>
      <c r="L38" s="17"/>
      <c r="M38" s="11" t="s">
        <v>19</v>
      </c>
      <c r="N38" s="12">
        <v>455772523.75999999</v>
      </c>
      <c r="O38" s="12">
        <v>74987257.799999997</v>
      </c>
      <c r="P38" s="12">
        <v>3072737.94</v>
      </c>
      <c r="Q38" s="56">
        <v>617562.26</v>
      </c>
      <c r="R38" s="12">
        <f t="shared" si="2"/>
        <v>534450081.75999999</v>
      </c>
      <c r="S38" s="12"/>
      <c r="T38" s="5">
        <v>398981975.75</v>
      </c>
      <c r="U38" s="5">
        <v>73598344.030000001</v>
      </c>
      <c r="V38" s="5">
        <v>2812009.09</v>
      </c>
      <c r="W38" s="62">
        <v>479781.02</v>
      </c>
      <c r="X38" s="69">
        <f t="shared" si="3"/>
        <v>475872109.88999993</v>
      </c>
    </row>
    <row r="39" spans="1:24" ht="14.25" x14ac:dyDescent="0.2">
      <c r="A39" s="31"/>
      <c r="B39" s="16"/>
      <c r="C39" s="16"/>
      <c r="D39" s="15"/>
      <c r="E39" s="16"/>
      <c r="F39" s="16"/>
      <c r="G39" s="16"/>
      <c r="H39" s="16"/>
      <c r="I39" s="16"/>
      <c r="J39" s="16"/>
      <c r="K39" s="16"/>
      <c r="L39" s="17"/>
      <c r="M39" s="11" t="s">
        <v>3</v>
      </c>
      <c r="N39" s="12">
        <v>0</v>
      </c>
      <c r="O39" s="12">
        <v>0</v>
      </c>
      <c r="P39" s="12">
        <v>0</v>
      </c>
      <c r="Q39" s="56">
        <v>0</v>
      </c>
      <c r="R39" s="12">
        <f t="shared" si="2"/>
        <v>0</v>
      </c>
      <c r="S39" s="12"/>
      <c r="T39" s="5">
        <v>0</v>
      </c>
      <c r="U39" s="5">
        <v>0</v>
      </c>
      <c r="V39" s="5">
        <v>0</v>
      </c>
      <c r="W39" s="62">
        <v>0</v>
      </c>
      <c r="X39" s="69">
        <f t="shared" si="3"/>
        <v>0</v>
      </c>
    </row>
    <row r="40" spans="1:24" ht="14.25" x14ac:dyDescent="0.2">
      <c r="A40" s="31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7"/>
      <c r="M40" s="11" t="s">
        <v>4</v>
      </c>
      <c r="N40" s="12">
        <v>0</v>
      </c>
      <c r="O40" s="12">
        <v>0</v>
      </c>
      <c r="P40" s="12">
        <v>0</v>
      </c>
      <c r="Q40" s="56">
        <v>0</v>
      </c>
      <c r="R40" s="12">
        <f t="shared" si="2"/>
        <v>0</v>
      </c>
      <c r="S40" s="12"/>
      <c r="T40" s="5">
        <v>0</v>
      </c>
      <c r="U40" s="5">
        <v>0</v>
      </c>
      <c r="V40" s="5">
        <v>0</v>
      </c>
      <c r="W40" s="62">
        <v>0</v>
      </c>
      <c r="X40" s="69">
        <f t="shared" si="3"/>
        <v>0</v>
      </c>
    </row>
    <row r="41" spans="1:24" ht="14.25" x14ac:dyDescent="0.2">
      <c r="A41" s="31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24"/>
      <c r="M41" s="11" t="s">
        <v>53</v>
      </c>
      <c r="N41" s="12">
        <v>0</v>
      </c>
      <c r="O41" s="12">
        <v>0</v>
      </c>
      <c r="P41" s="12">
        <v>0</v>
      </c>
      <c r="Q41" s="56">
        <v>0</v>
      </c>
      <c r="R41" s="12">
        <f t="shared" si="2"/>
        <v>0</v>
      </c>
      <c r="S41" s="12"/>
      <c r="T41" s="5">
        <v>0</v>
      </c>
      <c r="U41" s="5">
        <v>0</v>
      </c>
      <c r="V41" s="5">
        <v>0</v>
      </c>
      <c r="W41" s="62">
        <v>0</v>
      </c>
      <c r="X41" s="69">
        <f t="shared" si="3"/>
        <v>0</v>
      </c>
    </row>
    <row r="42" spans="1:24" ht="14.25" x14ac:dyDescent="0.2">
      <c r="A42" s="31"/>
      <c r="B42" s="15"/>
      <c r="C42" s="15"/>
      <c r="D42" s="22"/>
      <c r="E42" s="15"/>
      <c r="F42" s="15"/>
      <c r="G42" s="15"/>
      <c r="H42" s="15"/>
      <c r="I42" s="15"/>
      <c r="J42" s="15"/>
      <c r="K42" s="15"/>
      <c r="L42" s="24"/>
      <c r="M42" s="11"/>
      <c r="N42" s="12"/>
      <c r="O42" s="12"/>
      <c r="P42" s="12"/>
      <c r="Q42" s="56"/>
      <c r="R42" s="12"/>
      <c r="S42" s="12"/>
      <c r="T42" s="5"/>
      <c r="U42" s="5"/>
      <c r="V42" s="5"/>
      <c r="W42" s="62"/>
      <c r="X42" s="69"/>
    </row>
    <row r="43" spans="1:24" ht="21" x14ac:dyDescent="0.2">
      <c r="A43" s="31"/>
      <c r="B43" s="22"/>
      <c r="C43" s="22"/>
      <c r="D43" s="25"/>
      <c r="E43" s="22"/>
      <c r="F43" s="22"/>
      <c r="G43" s="23"/>
      <c r="H43" s="23"/>
      <c r="I43" s="23"/>
      <c r="J43" s="23"/>
      <c r="K43" s="23"/>
      <c r="L43" s="24"/>
      <c r="M43" s="39" t="s">
        <v>54</v>
      </c>
      <c r="N43" s="10">
        <f>SUM(N44:N45)</f>
        <v>0</v>
      </c>
      <c r="O43" s="10">
        <f>SUM(O44:O45)</f>
        <v>0</v>
      </c>
      <c r="P43" s="10">
        <f>SUM(P44:P45)</f>
        <v>0</v>
      </c>
      <c r="Q43" s="55">
        <v>0</v>
      </c>
      <c r="R43" s="10">
        <f t="shared" si="2"/>
        <v>0</v>
      </c>
      <c r="S43" s="10"/>
      <c r="T43" s="6">
        <f>SUM(T44:T45)</f>
        <v>0</v>
      </c>
      <c r="U43" s="6">
        <f>SUM(U44:U45)</f>
        <v>0</v>
      </c>
      <c r="V43" s="6">
        <f>SUM(V44:V45)</f>
        <v>0</v>
      </c>
      <c r="W43" s="64">
        <v>0</v>
      </c>
      <c r="X43" s="69">
        <f t="shared" si="3"/>
        <v>0</v>
      </c>
    </row>
    <row r="44" spans="1:24" ht="14.25" x14ac:dyDescent="0.2">
      <c r="A44" s="32"/>
      <c r="B44" s="25"/>
      <c r="C44" s="25"/>
      <c r="D44" s="25"/>
      <c r="E44" s="25"/>
      <c r="F44" s="25"/>
      <c r="G44" s="24"/>
      <c r="H44" s="24"/>
      <c r="I44" s="24"/>
      <c r="J44" s="24"/>
      <c r="K44" s="24"/>
      <c r="L44" s="24"/>
      <c r="M44" s="11" t="s">
        <v>20</v>
      </c>
      <c r="N44" s="12">
        <v>0</v>
      </c>
      <c r="O44" s="12">
        <v>0</v>
      </c>
      <c r="P44" s="12">
        <v>0</v>
      </c>
      <c r="Q44" s="56">
        <v>0</v>
      </c>
      <c r="R44" s="12"/>
      <c r="S44" s="12"/>
      <c r="T44" s="5">
        <v>0</v>
      </c>
      <c r="U44" s="5">
        <v>0</v>
      </c>
      <c r="V44" s="5">
        <v>0</v>
      </c>
      <c r="W44" s="62">
        <v>0</v>
      </c>
      <c r="X44" s="69">
        <f t="shared" si="3"/>
        <v>0</v>
      </c>
    </row>
    <row r="45" spans="1:24" ht="14.25" x14ac:dyDescent="0.2">
      <c r="A45" s="32"/>
      <c r="B45" s="25"/>
      <c r="C45" s="25"/>
      <c r="D45" s="25"/>
      <c r="E45" s="25"/>
      <c r="F45" s="25"/>
      <c r="G45" s="24"/>
      <c r="H45" s="24"/>
      <c r="I45" s="24"/>
      <c r="J45" s="24"/>
      <c r="K45" s="24"/>
      <c r="L45" s="24"/>
      <c r="M45" s="11" t="s">
        <v>21</v>
      </c>
      <c r="N45" s="12">
        <v>0</v>
      </c>
      <c r="O45" s="12">
        <v>0</v>
      </c>
      <c r="P45" s="12">
        <v>0</v>
      </c>
      <c r="Q45" s="56">
        <v>0</v>
      </c>
      <c r="R45" s="12"/>
      <c r="S45" s="12"/>
      <c r="T45" s="5">
        <v>0</v>
      </c>
      <c r="U45" s="5">
        <v>0</v>
      </c>
      <c r="V45" s="5">
        <v>0</v>
      </c>
      <c r="W45" s="62">
        <v>0</v>
      </c>
      <c r="X45" s="69">
        <f t="shared" si="3"/>
        <v>0</v>
      </c>
    </row>
    <row r="46" spans="1:24" ht="14.25" x14ac:dyDescent="0.2">
      <c r="A46" s="32"/>
      <c r="B46" s="25"/>
      <c r="C46" s="25"/>
      <c r="D46" s="25"/>
      <c r="E46" s="25"/>
      <c r="F46" s="25"/>
      <c r="G46" s="24"/>
      <c r="H46" s="24"/>
      <c r="I46" s="24"/>
      <c r="J46" s="24"/>
      <c r="K46" s="24"/>
      <c r="L46" s="24"/>
      <c r="M46" s="11"/>
      <c r="N46" s="12"/>
      <c r="O46" s="12"/>
      <c r="P46" s="12"/>
      <c r="Q46" s="56"/>
      <c r="R46" s="12"/>
      <c r="S46" s="12"/>
      <c r="T46" s="5"/>
      <c r="U46" s="5"/>
      <c r="V46" s="5"/>
      <c r="W46" s="62"/>
      <c r="X46" s="69"/>
    </row>
    <row r="47" spans="1:24" ht="14.25" x14ac:dyDescent="0.2">
      <c r="A47" s="32"/>
      <c r="B47" s="25"/>
      <c r="C47" s="25"/>
      <c r="D47" s="25"/>
      <c r="E47" s="25"/>
      <c r="F47" s="25"/>
      <c r="G47" s="24"/>
      <c r="H47" s="24"/>
      <c r="I47" s="24"/>
      <c r="J47" s="24"/>
      <c r="K47" s="24"/>
      <c r="L47" s="24"/>
      <c r="M47" s="39" t="s">
        <v>55</v>
      </c>
      <c r="N47" s="12">
        <f>SUM(N43+N36+N31)</f>
        <v>541285651.98000002</v>
      </c>
      <c r="O47" s="12">
        <f>SUM(O43+O36+O31)</f>
        <v>77622404.979999989</v>
      </c>
      <c r="P47" s="12">
        <f>SUM(P43+P36+P31)</f>
        <v>3979625.04</v>
      </c>
      <c r="Q47" s="56">
        <v>680848.3</v>
      </c>
      <c r="R47" s="10">
        <f t="shared" si="2"/>
        <v>623568530.29999995</v>
      </c>
      <c r="S47" s="12"/>
      <c r="T47" s="5">
        <f>SUM(T43+T36+T31)</f>
        <v>508612298.60000002</v>
      </c>
      <c r="U47" s="5">
        <f>SUM(U43+U36+U31)</f>
        <v>76129840.179999992</v>
      </c>
      <c r="V47" s="5">
        <f>SUM(V43+V36+V31)</f>
        <v>4632857.88</v>
      </c>
      <c r="W47" s="62">
        <v>617562.26</v>
      </c>
      <c r="X47" s="70">
        <f t="shared" si="3"/>
        <v>589992558.91999996</v>
      </c>
    </row>
    <row r="48" spans="1:24" ht="15" x14ac:dyDescent="0.2">
      <c r="A48" s="32"/>
      <c r="B48" s="25"/>
      <c r="C48" s="25"/>
      <c r="D48" s="25"/>
      <c r="E48" s="25"/>
      <c r="F48" s="25"/>
      <c r="G48" s="24"/>
      <c r="H48" s="24"/>
      <c r="I48" s="24"/>
      <c r="J48" s="24"/>
      <c r="K48" s="24"/>
      <c r="L48" s="24"/>
      <c r="M48" s="9"/>
      <c r="N48" s="10"/>
      <c r="O48" s="10"/>
      <c r="P48" s="10"/>
      <c r="Q48" s="55"/>
      <c r="R48" s="10"/>
      <c r="S48" s="10"/>
      <c r="T48" s="6"/>
      <c r="U48" s="6"/>
      <c r="V48" s="6"/>
      <c r="W48" s="64"/>
      <c r="X48" s="70"/>
    </row>
    <row r="49" spans="1:24" ht="15" x14ac:dyDescent="0.2">
      <c r="A49" s="32"/>
      <c r="B49" s="25"/>
      <c r="C49" s="25"/>
      <c r="D49" s="34"/>
      <c r="E49" s="25"/>
      <c r="F49" s="25"/>
      <c r="G49" s="24"/>
      <c r="H49" s="24"/>
      <c r="I49" s="24"/>
      <c r="J49" s="24"/>
      <c r="K49" s="24"/>
      <c r="L49" s="24"/>
      <c r="M49" s="39" t="s">
        <v>56</v>
      </c>
      <c r="N49" s="10">
        <f>N47+N27</f>
        <v>550309925.5</v>
      </c>
      <c r="O49" s="10">
        <f>O47+O27</f>
        <v>79039324.139999986</v>
      </c>
      <c r="P49" s="10">
        <f>P47+P27</f>
        <v>5315617.07</v>
      </c>
      <c r="Q49" s="55">
        <v>616740.56999999995</v>
      </c>
      <c r="R49" s="10">
        <f t="shared" si="2"/>
        <v>635281607.28000009</v>
      </c>
      <c r="S49" s="10"/>
      <c r="T49" s="20">
        <f>T47+T27</f>
        <v>531173669.92000002</v>
      </c>
      <c r="U49" s="20">
        <f>U47+U27</f>
        <v>79218295.719999999</v>
      </c>
      <c r="V49" s="20">
        <f>V47+V27</f>
        <v>7168324.7999999998</v>
      </c>
      <c r="W49" s="65">
        <v>472791.24</v>
      </c>
      <c r="X49" s="70">
        <f t="shared" si="3"/>
        <v>618033081.67999995</v>
      </c>
    </row>
    <row r="50" spans="1:24" ht="14.25" x14ac:dyDescent="0.2">
      <c r="A50" s="33"/>
      <c r="B50" s="34"/>
      <c r="C50" s="34"/>
      <c r="E50" s="34"/>
      <c r="F50" s="34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59"/>
      <c r="R50" s="35"/>
      <c r="S50" s="35"/>
      <c r="T50" s="36"/>
      <c r="U50" s="36"/>
      <c r="V50" s="36"/>
      <c r="W50" s="66"/>
      <c r="X50" s="36"/>
    </row>
    <row r="51" spans="1:24" x14ac:dyDescent="0.2">
      <c r="D51" s="43"/>
    </row>
    <row r="52" spans="1:24" x14ac:dyDescent="0.2">
      <c r="A52" s="44" t="s">
        <v>58</v>
      </c>
      <c r="B52" s="43"/>
      <c r="C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24" x14ac:dyDescent="0.2">
      <c r="D53" s="46"/>
    </row>
    <row r="54" spans="1:24" x14ac:dyDescent="0.2">
      <c r="A54" s="45"/>
      <c r="B54" s="46"/>
      <c r="C54" s="46"/>
      <c r="E54" s="46"/>
      <c r="F54" s="46"/>
      <c r="G54" s="45"/>
      <c r="H54" s="45"/>
      <c r="I54" s="45"/>
      <c r="J54" s="45"/>
      <c r="K54" s="45"/>
      <c r="L54" s="45"/>
      <c r="M54" s="43"/>
    </row>
  </sheetData>
  <sheetProtection formatCells="0" formatColumns="0" formatRows="0" autoFilter="0"/>
  <mergeCells count="1">
    <mergeCell ref="A1:T1"/>
  </mergeCells>
  <printOptions horizontalCentered="1"/>
  <pageMargins left="0.59055118110236227" right="0.59055118110236227" top="0.78740157480314965" bottom="0.78740157480314965" header="0" footer="0"/>
  <pageSetup scale="75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2022-01-21T21:40:09Z</cp:lastPrinted>
  <dcterms:created xsi:type="dcterms:W3CDTF">2012-12-11T20:26:08Z</dcterms:created>
  <dcterms:modified xsi:type="dcterms:W3CDTF">2022-03-24T17:10:14Z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