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28800" windowHeight="12135"/>
  </bookViews>
  <sheets>
    <sheet name="EFE" sheetId="2" r:id="rId1"/>
  </sheets>
  <definedNames>
    <definedName name="_xlnm._FilterDatabase" localSheetId="0" hidden="1">EFE!#REF!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7" i="2" l="1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6" i="2"/>
  <c r="M37" i="2"/>
  <c r="M38" i="2"/>
  <c r="M39" i="2"/>
  <c r="M40" i="2"/>
  <c r="M41" i="2"/>
  <c r="M42" i="2"/>
  <c r="M43" i="2"/>
  <c r="M44" i="2"/>
  <c r="M45" i="2"/>
  <c r="M47" i="2"/>
  <c r="M48" i="2"/>
  <c r="M49" i="2"/>
  <c r="M50" i="2"/>
  <c r="M51" i="2"/>
  <c r="M52" i="2"/>
  <c r="M53" i="2"/>
  <c r="M54" i="2"/>
  <c r="M55" i="2"/>
  <c r="M56" i="2"/>
  <c r="M57" i="2"/>
  <c r="M58" i="2"/>
  <c r="M60" i="2"/>
  <c r="M62" i="2"/>
  <c r="M63" i="2"/>
  <c r="M6" i="2"/>
  <c r="K54" i="2"/>
  <c r="K53" i="2" s="1"/>
  <c r="K49" i="2"/>
  <c r="K48" i="2" s="1"/>
  <c r="K41" i="2"/>
  <c r="K37" i="2"/>
  <c r="K45" i="2" s="1"/>
  <c r="K17" i="2"/>
  <c r="K6" i="2"/>
  <c r="K34" i="2" s="1"/>
  <c r="J54" i="2"/>
  <c r="J53" i="2" s="1"/>
  <c r="J49" i="2"/>
  <c r="J48" i="2" s="1"/>
  <c r="J58" i="2" s="1"/>
  <c r="J41" i="2"/>
  <c r="J37" i="2"/>
  <c r="J45" i="2" s="1"/>
  <c r="J17" i="2"/>
  <c r="J6" i="2"/>
  <c r="J34" i="2" s="1"/>
  <c r="H7" i="2"/>
  <c r="H8" i="2"/>
  <c r="H9" i="2"/>
  <c r="H10" i="2"/>
  <c r="H11" i="2"/>
  <c r="H12" i="2"/>
  <c r="H13" i="2"/>
  <c r="H14" i="2"/>
  <c r="H15" i="2"/>
  <c r="H16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8" i="2"/>
  <c r="H39" i="2"/>
  <c r="H40" i="2"/>
  <c r="H42" i="2"/>
  <c r="H43" i="2"/>
  <c r="H44" i="2"/>
  <c r="H50" i="2"/>
  <c r="H51" i="2"/>
  <c r="H52" i="2"/>
  <c r="H55" i="2"/>
  <c r="H56" i="2"/>
  <c r="H57" i="2"/>
  <c r="H62" i="2"/>
  <c r="H63" i="2"/>
  <c r="F54" i="2"/>
  <c r="F53" i="2" s="1"/>
  <c r="F49" i="2"/>
  <c r="F48" i="2"/>
  <c r="F41" i="2"/>
  <c r="F37" i="2"/>
  <c r="F17" i="2"/>
  <c r="F6" i="2"/>
  <c r="F34" i="2" s="1"/>
  <c r="E54" i="2"/>
  <c r="E53" i="2"/>
  <c r="E49" i="2"/>
  <c r="E48" i="2" s="1"/>
  <c r="E58" i="2" s="1"/>
  <c r="E41" i="2"/>
  <c r="E37" i="2"/>
  <c r="E17" i="2"/>
  <c r="E6" i="2"/>
  <c r="E34" i="2" s="1"/>
  <c r="K58" i="2" l="1"/>
  <c r="K60" i="2" s="1"/>
  <c r="J60" i="2"/>
  <c r="E45" i="2"/>
  <c r="E60" i="2" s="1"/>
  <c r="F45" i="2"/>
  <c r="F58" i="2"/>
  <c r="F60" i="2" l="1"/>
  <c r="I41" i="2" l="1"/>
  <c r="D41" i="2"/>
  <c r="H41" i="2" s="1"/>
  <c r="I17" i="2"/>
  <c r="D17" i="2"/>
  <c r="H17" i="2" s="1"/>
  <c r="I6" i="2"/>
  <c r="D6" i="2"/>
  <c r="H6" i="2" s="1"/>
  <c r="I34" i="2" l="1"/>
  <c r="D34" i="2"/>
  <c r="H34" i="2" s="1"/>
  <c r="I54" i="2"/>
  <c r="I53" i="2" s="1"/>
  <c r="D54" i="2"/>
  <c r="I49" i="2"/>
  <c r="I48" i="2" s="1"/>
  <c r="D49" i="2"/>
  <c r="I37" i="2"/>
  <c r="I45" i="2" s="1"/>
  <c r="D37" i="2"/>
  <c r="D45" i="2" l="1"/>
  <c r="H45" i="2" s="1"/>
  <c r="H37" i="2"/>
  <c r="D53" i="2"/>
  <c r="H53" i="2" s="1"/>
  <c r="H54" i="2"/>
  <c r="D48" i="2"/>
  <c r="H48" i="2" s="1"/>
  <c r="H49" i="2"/>
  <c r="I58" i="2"/>
  <c r="I60" i="2" s="1"/>
  <c r="D58" i="2" l="1"/>
  <c r="D60" i="2" l="1"/>
  <c r="H60" i="2" s="1"/>
  <c r="H58" i="2"/>
</calcChain>
</file>

<file path=xl/sharedStrings.xml><?xml version="1.0" encoding="utf-8"?>
<sst xmlns="http://schemas.openxmlformats.org/spreadsheetml/2006/main" count="71" uniqueCount="57">
  <si>
    <t>Concepto</t>
  </si>
  <si>
    <t>Flujo de Efectivo de las Actividades de Operación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</si>
  <si>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</si>
  <si>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</si>
  <si>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</si>
  <si>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</si>
  <si>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</si>
  <si>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</si>
  <si>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</si>
  <si>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</si>
  <si>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</si>
  <si>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</si>
  <si>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</si>
  <si>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</si>
  <si>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</si>
  <si>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</si>
  <si>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</si>
  <si>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</si>
  <si>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</si>
  <si>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</si>
  <si>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</si>
  <si>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>Aportaciones</t>
  </si>
  <si>
    <t>Convenios</t>
  </si>
  <si>
    <t>Otras Aplicaciones de Operación</t>
  </si>
  <si>
    <t>Flujo Neto de Efectivo por Actividades de Operación</t>
  </si>
  <si>
    <t>Flujo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</si>
  <si>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</si>
  <si>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</si>
  <si>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</si>
  <si>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</si>
  <si>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 Neto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</si>
  <si>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</si>
  <si>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</si>
  <si>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</si>
  <si>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</si>
  <si>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</si>
  <si>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</si>
  <si>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</si>
  <si>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 Neto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</si>
  <si>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</si>
  <si>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</si>
  <si>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</si>
  <si>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</si>
  <si>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</si>
  <si>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</si>
  <si>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</si>
  <si>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Participaciones y Aportaciones, Convenios, Incentivos Derivados de la Colaboración Fiscal y Fondos Distintos de Aportaciones</t>
  </si>
  <si>
    <t>Transferencias, Asignaciones y Subsidios y Subvenciones, y Pensiones y Jubilaciones</t>
  </si>
  <si>
    <t>XX</t>
  </si>
  <si>
    <t>xx</t>
  </si>
  <si>
    <t>1240-1250</t>
  </si>
  <si>
    <t>mpio</t>
  </si>
  <si>
    <t>cmapa</t>
  </si>
  <si>
    <t>dif</t>
  </si>
  <si>
    <t>comude</t>
  </si>
  <si>
    <t>consolidado</t>
  </si>
  <si>
    <t xml:space="preserve">Municipio de Apaseo el Grande, Guanajuato
Estado de Flujos de Efectivo Consolidado
Del 1 de Enero AL 31 DE DICIEMBRE DEL 2021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</si>
</sst>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sz val="8"/>
      <color theme="0"/>
      <name val="Arial"/>
      <family val="2"/>
    </font>
    <font>
      <sz val="8"/>
      <color theme="1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43" fontId="8" fillId="0" borderId="0" applyFont="0" applyFill="0" applyBorder="0" applyAlignment="0" applyProtection="0"/>
  </cellStyleXfs>
  <cellXfs count="41">
    <xf numFmtId="0" fontId="0" fillId="0" borderId="0" xfId="0"/>
    <xf numFmtId="0" fontId="2" fillId="2" borderId="8" xfId="8" applyFont="1" applyFill="1" applyBorder="1" applyAlignment="1">
      <alignment horizontal="center" vertical="center" wrapText="1"/>
    </xf>
    <xf numFmtId="0" fontId="3" fillId="0" borderId="0" xfId="8" applyFont="1" applyFill="1" applyBorder="1" applyProtection="1">
      <protection locked="0"/>
    </xf>
    <xf numFmtId="0" fontId="3" fillId="0" borderId="1" xfId="8" applyFont="1" applyFill="1" applyBorder="1" applyProtection="1">
      <protection locked="0"/>
    </xf>
    <xf numFmtId="0" fontId="2" fillId="0" borderId="0" xfId="8" applyFont="1" applyFill="1" applyBorder="1" applyAlignment="1">
      <alignment horizontal="center" vertical="center" wrapText="1"/>
    </xf>
    <xf numFmtId="0" fontId="2" fillId="0" borderId="2" xfId="8" applyFont="1" applyFill="1" applyBorder="1" applyAlignment="1">
      <alignment horizontal="center" vertical="center" wrapText="1"/>
    </xf>
    <xf numFmtId="0" fontId="2" fillId="0" borderId="1" xfId="8" applyFont="1" applyFill="1" applyBorder="1" applyAlignment="1">
      <alignment horizontal="left" vertical="top"/>
    </xf>
    <xf numFmtId="0" fontId="2" fillId="0" borderId="0" xfId="8" applyFont="1" applyFill="1" applyBorder="1" applyAlignment="1">
      <alignment horizontal="left" vertical="top" wrapText="1"/>
    </xf>
    <xf numFmtId="0" fontId="2" fillId="0" borderId="0" xfId="8" applyFont="1" applyFill="1" applyBorder="1" applyAlignment="1" applyProtection="1">
      <alignment horizontal="center" vertical="top" wrapText="1"/>
      <protection locked="0"/>
    </xf>
    <xf numFmtId="0" fontId="2" fillId="0" borderId="2" xfId="8" applyFont="1" applyFill="1" applyBorder="1" applyAlignment="1" applyProtection="1">
      <alignment horizontal="center" vertical="top" wrapText="1"/>
      <protection locked="0"/>
    </xf>
    <xf numFmtId="0" fontId="2" fillId="0" borderId="0" xfId="8" applyFont="1" applyFill="1" applyBorder="1" applyAlignment="1">
      <alignment horizontal="left" vertical="top"/>
    </xf>
    <xf numFmtId="0" fontId="2" fillId="0" borderId="0" xfId="8" applyFont="1" applyFill="1" applyBorder="1" applyAlignment="1">
      <alignment horizontal="left" vertical="top" wrapText="1" indent="1"/>
    </xf>
    <xf numFmtId="4" fontId="2" fillId="0" borderId="0" xfId="8" applyNumberFormat="1" applyFont="1" applyFill="1" applyBorder="1" applyAlignment="1" applyProtection="1">
      <alignment vertical="top" wrapText="1"/>
      <protection locked="0"/>
    </xf>
    <xf numFmtId="4" fontId="2" fillId="0" borderId="2" xfId="8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>
      <alignment horizontal="left" vertical="top" wrapText="1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4" fontId="3" fillId="0" borderId="2" xfId="8" applyNumberFormat="1" applyFont="1" applyFill="1" applyBorder="1" applyAlignment="1" applyProtection="1">
      <alignment vertical="top" wrapText="1"/>
      <protection locked="0"/>
    </xf>
    <xf numFmtId="0" fontId="6" fillId="0" borderId="1" xfId="8" applyFont="1" applyFill="1" applyBorder="1" applyAlignment="1">
      <alignment vertical="top"/>
    </xf>
    <xf numFmtId="0" fontId="2" fillId="0" borderId="0" xfId="8" applyFont="1" applyFill="1" applyBorder="1" applyAlignment="1">
      <alignment vertical="top" wrapText="1"/>
    </xf>
    <xf numFmtId="0" fontId="2" fillId="0" borderId="1" xfId="8" applyFont="1" applyFill="1" applyBorder="1" applyAlignment="1">
      <alignment vertical="top"/>
    </xf>
    <xf numFmtId="0" fontId="3" fillId="0" borderId="0" xfId="8" applyFont="1" applyFill="1" applyBorder="1" applyAlignment="1">
      <alignment horizontal="left" vertical="top" wrapText="1" indent="1"/>
    </xf>
    <xf numFmtId="0" fontId="3" fillId="0" borderId="5" xfId="8" applyFont="1" applyFill="1" applyBorder="1" applyProtection="1">
      <protection locked="0"/>
    </xf>
    <xf numFmtId="0" fontId="3" fillId="0" borderId="3" xfId="8" applyFont="1" applyFill="1" applyBorder="1" applyProtection="1">
      <protection locked="0"/>
    </xf>
    <xf numFmtId="0" fontId="3" fillId="0" borderId="3" xfId="8" applyFont="1" applyFill="1" applyBorder="1" applyAlignment="1">
      <alignment vertical="top" wrapText="1"/>
    </xf>
    <xf numFmtId="4" fontId="3" fillId="0" borderId="4" xfId="8" applyNumberFormat="1" applyFont="1" applyFill="1" applyBorder="1" applyAlignment="1">
      <alignment vertical="top"/>
    </xf>
    <xf numFmtId="0" fontId="7" fillId="0" borderId="1" xfId="8" applyFont="1" applyFill="1" applyBorder="1" applyProtection="1">
      <protection locked="0"/>
    </xf>
    <xf numFmtId="0" fontId="2" fillId="2" borderId="7" xfId="8" applyFont="1" applyFill="1" applyBorder="1" applyAlignment="1">
      <alignment horizontal="center" vertical="center" wrapText="1"/>
    </xf>
    <xf numFmtId="0" fontId="2" fillId="2" borderId="6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  <xf numFmtId="0" fontId="2" fillId="2" borderId="1" xfId="8" applyFont="1" applyFill="1" applyBorder="1" applyAlignment="1">
      <alignment horizontal="center" vertical="center" wrapText="1"/>
    </xf>
    <xf numFmtId="0" fontId="2" fillId="2" borderId="0" xfId="8" applyFont="1" applyFill="1" applyBorder="1" applyAlignment="1">
      <alignment horizontal="center" vertical="center" wrapText="1"/>
    </xf>
    <xf numFmtId="0" fontId="2" fillId="2" borderId="2" xfId="8" applyFont="1" applyFill="1" applyBorder="1" applyAlignment="1">
      <alignment horizontal="center" vertical="center" wrapText="1"/>
    </xf>
    <xf numFmtId="43" fontId="9" fillId="0" borderId="0" xfId="16" applyFont="1" applyFill="1" applyBorder="1" applyAlignment="1" applyProtection="1">
      <alignment vertical="center" wrapText="1"/>
      <protection locked="0"/>
    </xf>
    <xf numFmtId="43" fontId="1" fillId="0" borderId="0" xfId="16" applyFont="1" applyFill="1" applyBorder="1" applyAlignment="1" applyProtection="1">
      <alignment vertical="center" wrapText="1"/>
      <protection locked="0"/>
    </xf>
    <xf numFmtId="43" fontId="9" fillId="0" borderId="2" xfId="16" applyFont="1" applyFill="1" applyBorder="1" applyAlignment="1" applyProtection="1">
      <alignment vertical="center" wrapText="1"/>
      <protection locked="0"/>
    </xf>
    <xf numFmtId="43" fontId="1" fillId="0" borderId="2" xfId="16" applyFont="1" applyFill="1" applyBorder="1" applyAlignment="1" applyProtection="1">
      <alignment vertical="center" wrapText="1"/>
      <protection locked="0"/>
    </xf>
    <xf numFmtId="4" fontId="1" fillId="0" borderId="4" xfId="8" applyNumberFormat="1" applyFont="1" applyFill="1" applyBorder="1" applyAlignment="1">
      <alignment vertical="center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7" xfId="8" applyFont="1" applyFill="1" applyBorder="1" applyAlignment="1" applyProtection="1">
      <alignment horizontal="center" vertical="center" wrapText="1"/>
      <protection locked="0"/>
    </xf>
    <xf numFmtId="0" fontId="2" fillId="2" borderId="8" xfId="8" applyFont="1" applyFill="1" applyBorder="1" applyAlignment="1" applyProtection="1">
      <alignment horizontal="center" vertical="center" wrapText="1"/>
      <protection locked="0"/>
    </xf>
    <xf numFmtId="0" fontId="3" fillId="0" borderId="2" xfId="8" applyFont="1" applyFill="1" applyBorder="1" applyProtection="1">
      <protection locked="0"/>
    </xf>
  </cellXfs>
  <cellStyles count="17">
    <cellStyle name="Euro" xfId="1"/>
    <cellStyle name="Millares" xfId="16" builtinId="3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4"/>
  <sheetViews>
    <sheetView showGridLines="0" tabSelected="1" topLeftCell="A4" zoomScaleNormal="100" workbookViewId="0">
      <selection activeCell="H9" sqref="H9"/>
    </sheetView>
  </sheetViews>
  <sheetFormatPr baseColWidth="10" defaultColWidth="12" defaultRowHeight="11.25" x14ac:dyDescent="0.2"/>
  <cols>
    <col min="1" max="2" width="1.83203125" style="2" customWidth="1"/>
    <col min="3" max="3" width="75" style="2" bestFit="1" customWidth="1"/>
    <col min="4" max="7" width="25.83203125" style="2" hidden="1" customWidth="1"/>
    <col min="8" max="8" width="25.83203125" style="2" customWidth="1"/>
    <col min="9" max="9" width="25.83203125" style="2" hidden="1" customWidth="1"/>
    <col min="10" max="10" width="13.33203125" style="2" hidden="1" customWidth="1"/>
    <col min="11" max="11" width="12.6640625" style="2" hidden="1" customWidth="1"/>
    <col min="12" max="12" width="15" style="2" hidden="1" customWidth="1"/>
    <col min="13" max="13" width="13.6640625" style="2" bestFit="1" customWidth="1"/>
    <col min="14" max="16384" width="12" style="2"/>
  </cols>
  <sheetData>
    <row r="1" spans="1:13" ht="39.950000000000003" customHeight="1" x14ac:dyDescent="0.2">
      <c r="A1" s="37" t="s">
        <v>56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9"/>
    </row>
    <row r="2" spans="1:13" ht="15" customHeight="1" x14ac:dyDescent="0.2">
      <c r="A2" s="27" t="s">
        <v>0</v>
      </c>
      <c r="B2" s="28"/>
      <c r="C2" s="28"/>
      <c r="D2" s="26">
        <v>2021</v>
      </c>
      <c r="E2" s="26">
        <v>2021</v>
      </c>
      <c r="F2" s="26">
        <v>2021</v>
      </c>
      <c r="G2" s="26">
        <v>2021</v>
      </c>
      <c r="H2" s="26">
        <v>2021</v>
      </c>
      <c r="I2" s="1">
        <v>2020</v>
      </c>
      <c r="J2" s="1">
        <v>2020</v>
      </c>
      <c r="K2" s="1">
        <v>2020</v>
      </c>
      <c r="L2" s="1">
        <v>2020</v>
      </c>
      <c r="M2" s="1">
        <v>2020</v>
      </c>
    </row>
    <row r="3" spans="1:13" ht="15" customHeight="1" x14ac:dyDescent="0.2">
      <c r="A3" s="29"/>
      <c r="B3" s="30"/>
      <c r="C3" s="30"/>
      <c r="D3" s="30" t="s">
        <v>51</v>
      </c>
      <c r="E3" s="30" t="s">
        <v>52</v>
      </c>
      <c r="F3" s="30" t="s">
        <v>53</v>
      </c>
      <c r="G3" s="30" t="s">
        <v>54</v>
      </c>
      <c r="H3" s="30" t="s">
        <v>55</v>
      </c>
      <c r="I3" s="31" t="s">
        <v>51</v>
      </c>
      <c r="J3" s="2" t="s">
        <v>52</v>
      </c>
      <c r="K3" s="2" t="s">
        <v>53</v>
      </c>
      <c r="L3" s="2" t="s">
        <v>54</v>
      </c>
      <c r="M3" s="31" t="s">
        <v>55</v>
      </c>
    </row>
    <row r="4" spans="1:13" ht="15" customHeight="1" x14ac:dyDescent="0.2">
      <c r="A4" s="3"/>
      <c r="C4" s="4"/>
      <c r="D4" s="4"/>
      <c r="E4" s="4"/>
      <c r="F4" s="4"/>
      <c r="G4" s="4"/>
      <c r="H4" s="4"/>
      <c r="I4" s="5"/>
      <c r="M4" s="40"/>
    </row>
    <row r="5" spans="1:13" x14ac:dyDescent="0.2">
      <c r="A5" s="6" t="s">
        <v>1</v>
      </c>
      <c r="C5" s="7"/>
      <c r="D5" s="8"/>
      <c r="E5" s="8"/>
      <c r="F5" s="8"/>
      <c r="G5" s="8"/>
      <c r="H5" s="8"/>
      <c r="I5" s="9"/>
      <c r="M5" s="40"/>
    </row>
    <row r="6" spans="1:13" ht="12.75" x14ac:dyDescent="0.2">
      <c r="A6" s="3"/>
      <c r="B6" s="10" t="s">
        <v>2</v>
      </c>
      <c r="C6" s="11"/>
      <c r="D6" s="12">
        <f>SUM(D7:D16)</f>
        <v>322777033.50999999</v>
      </c>
      <c r="E6" s="12">
        <f>SUM(E7:E16)</f>
        <v>49840809.530000001</v>
      </c>
      <c r="F6" s="12">
        <f>SUM(F7:F16)</f>
        <v>15745029.270000001</v>
      </c>
      <c r="G6" s="32">
        <v>3588192.36</v>
      </c>
      <c r="H6" s="12">
        <f>+SUM(D6:G6)</f>
        <v>391951064.66999996</v>
      </c>
      <c r="I6" s="13">
        <f>SUM(I7:I16)</f>
        <v>323088673.92000002</v>
      </c>
      <c r="J6" s="13">
        <f>SUM(J7:J16)</f>
        <v>47231206.330000006</v>
      </c>
      <c r="K6" s="13">
        <f>SUM(K7:K16)</f>
        <v>16266211.469999999</v>
      </c>
      <c r="L6" s="34">
        <v>3466852.52</v>
      </c>
      <c r="M6" s="13">
        <f>+SUM(I6:L6)</f>
        <v>390052944.24000001</v>
      </c>
    </row>
    <row r="7" spans="1:13" ht="12.75" x14ac:dyDescent="0.2">
      <c r="A7" s="25">
        <v>4110</v>
      </c>
      <c r="C7" s="14" t="s">
        <v>3</v>
      </c>
      <c r="D7" s="15">
        <v>44875949.18</v>
      </c>
      <c r="E7" s="15">
        <v>0</v>
      </c>
      <c r="F7" s="15">
        <v>0</v>
      </c>
      <c r="G7" s="33">
        <v>0</v>
      </c>
      <c r="H7" s="15">
        <f t="shared" ref="H7:H63" si="0">+SUM(D7:G7)</f>
        <v>44875949.18</v>
      </c>
      <c r="I7" s="16">
        <v>38429802.460000001</v>
      </c>
      <c r="J7" s="16">
        <v>0</v>
      </c>
      <c r="K7" s="16">
        <v>0</v>
      </c>
      <c r="L7" s="35">
        <v>0</v>
      </c>
      <c r="M7" s="16">
        <f t="shared" ref="M7:M64" si="1">+SUM(I7:L7)</f>
        <v>38429802.460000001</v>
      </c>
    </row>
    <row r="8" spans="1:13" ht="12.75" x14ac:dyDescent="0.2">
      <c r="A8" s="25">
        <v>4120</v>
      </c>
      <c r="C8" s="14" t="s">
        <v>4</v>
      </c>
      <c r="D8" s="15">
        <v>0</v>
      </c>
      <c r="E8" s="15">
        <v>0</v>
      </c>
      <c r="F8" s="15">
        <v>0</v>
      </c>
      <c r="G8" s="33">
        <v>0</v>
      </c>
      <c r="H8" s="15">
        <f t="shared" si="0"/>
        <v>0</v>
      </c>
      <c r="I8" s="16">
        <v>0</v>
      </c>
      <c r="J8" s="16">
        <v>0</v>
      </c>
      <c r="K8" s="16">
        <v>0</v>
      </c>
      <c r="L8" s="35">
        <v>0</v>
      </c>
      <c r="M8" s="16">
        <f t="shared" si="1"/>
        <v>0</v>
      </c>
    </row>
    <row r="9" spans="1:13" ht="12.75" x14ac:dyDescent="0.2">
      <c r="A9" s="25">
        <v>4130</v>
      </c>
      <c r="C9" s="14" t="s">
        <v>42</v>
      </c>
      <c r="D9" s="15">
        <v>20362.28</v>
      </c>
      <c r="E9" s="15">
        <v>0</v>
      </c>
      <c r="F9" s="15">
        <v>0</v>
      </c>
      <c r="G9" s="33">
        <v>0</v>
      </c>
      <c r="H9" s="15">
        <f t="shared" si="0"/>
        <v>20362.28</v>
      </c>
      <c r="I9" s="16">
        <v>0</v>
      </c>
      <c r="J9" s="16">
        <v>0</v>
      </c>
      <c r="K9" s="16">
        <v>0</v>
      </c>
      <c r="L9" s="35">
        <v>0</v>
      </c>
      <c r="M9" s="16">
        <f t="shared" si="1"/>
        <v>0</v>
      </c>
    </row>
    <row r="10" spans="1:13" ht="12.75" x14ac:dyDescent="0.2">
      <c r="A10" s="25">
        <v>4140</v>
      </c>
      <c r="C10" s="14" t="s">
        <v>5</v>
      </c>
      <c r="D10" s="15">
        <v>15746886.789999999</v>
      </c>
      <c r="E10" s="15">
        <v>0</v>
      </c>
      <c r="F10" s="15">
        <v>0</v>
      </c>
      <c r="G10" s="33">
        <v>0</v>
      </c>
      <c r="H10" s="15">
        <f t="shared" si="0"/>
        <v>15746886.789999999</v>
      </c>
      <c r="I10" s="16">
        <v>15791415.039999999</v>
      </c>
      <c r="J10" s="16">
        <v>0</v>
      </c>
      <c r="K10" s="16">
        <v>0</v>
      </c>
      <c r="L10" s="35">
        <v>0</v>
      </c>
      <c r="M10" s="16">
        <f t="shared" si="1"/>
        <v>15791415.039999999</v>
      </c>
    </row>
    <row r="11" spans="1:13" ht="12.75" x14ac:dyDescent="0.2">
      <c r="A11" s="25">
        <v>4150</v>
      </c>
      <c r="C11" s="14" t="s">
        <v>43</v>
      </c>
      <c r="D11" s="15">
        <v>2230140.85</v>
      </c>
      <c r="E11" s="15">
        <v>698099.1</v>
      </c>
      <c r="F11" s="15">
        <v>0</v>
      </c>
      <c r="G11" s="33">
        <v>0</v>
      </c>
      <c r="H11" s="15">
        <f t="shared" si="0"/>
        <v>2928239.95</v>
      </c>
      <c r="I11" s="16">
        <v>3132547.13</v>
      </c>
      <c r="J11" s="16">
        <v>868144.81</v>
      </c>
      <c r="K11" s="16">
        <v>0</v>
      </c>
      <c r="L11" s="35">
        <v>0</v>
      </c>
      <c r="M11" s="16">
        <f t="shared" si="1"/>
        <v>4000691.94</v>
      </c>
    </row>
    <row r="12" spans="1:13" ht="12.75" x14ac:dyDescent="0.2">
      <c r="A12" s="25">
        <v>4160</v>
      </c>
      <c r="C12" s="14" t="s">
        <v>44</v>
      </c>
      <c r="D12" s="15">
        <v>4028345.22</v>
      </c>
      <c r="E12" s="15">
        <v>0</v>
      </c>
      <c r="F12" s="15">
        <v>0</v>
      </c>
      <c r="G12" s="33">
        <v>0</v>
      </c>
      <c r="H12" s="15">
        <f t="shared" si="0"/>
        <v>4028345.22</v>
      </c>
      <c r="I12" s="16">
        <v>972854.57</v>
      </c>
      <c r="J12" s="16">
        <v>0</v>
      </c>
      <c r="K12" s="16">
        <v>0</v>
      </c>
      <c r="L12" s="35">
        <v>0</v>
      </c>
      <c r="M12" s="16">
        <f t="shared" si="1"/>
        <v>972854.57</v>
      </c>
    </row>
    <row r="13" spans="1:13" ht="12.75" x14ac:dyDescent="0.2">
      <c r="A13" s="25">
        <v>4170</v>
      </c>
      <c r="C13" s="14" t="s">
        <v>45</v>
      </c>
      <c r="D13" s="15">
        <v>0</v>
      </c>
      <c r="E13" s="15">
        <v>49002710.43</v>
      </c>
      <c r="F13" s="15">
        <v>811791.48</v>
      </c>
      <c r="G13" s="33">
        <v>0</v>
      </c>
      <c r="H13" s="15">
        <f t="shared" si="0"/>
        <v>49814501.909999996</v>
      </c>
      <c r="I13" s="16">
        <v>0</v>
      </c>
      <c r="J13" s="16">
        <v>46223972.270000003</v>
      </c>
      <c r="K13" s="16">
        <v>756271.01</v>
      </c>
      <c r="L13" s="35">
        <v>0</v>
      </c>
      <c r="M13" s="16">
        <f t="shared" si="1"/>
        <v>46980243.280000001</v>
      </c>
    </row>
    <row r="14" spans="1:13" ht="22.5" x14ac:dyDescent="0.2">
      <c r="A14" s="25">
        <v>4210</v>
      </c>
      <c r="C14" s="14" t="s">
        <v>46</v>
      </c>
      <c r="D14" s="15">
        <v>255875349.19</v>
      </c>
      <c r="E14" s="15">
        <v>140000</v>
      </c>
      <c r="F14" s="15">
        <v>0</v>
      </c>
      <c r="G14" s="33">
        <v>0</v>
      </c>
      <c r="H14" s="15">
        <f t="shared" si="0"/>
        <v>256015349.19</v>
      </c>
      <c r="I14" s="16">
        <v>264762054.72</v>
      </c>
      <c r="J14" s="16">
        <v>139089.25</v>
      </c>
      <c r="K14" s="16">
        <v>0</v>
      </c>
      <c r="L14" s="35">
        <v>0</v>
      </c>
      <c r="M14" s="16">
        <f t="shared" si="1"/>
        <v>264901143.97</v>
      </c>
    </row>
    <row r="15" spans="1:13" ht="12.75" x14ac:dyDescent="0.2">
      <c r="A15" s="25">
        <v>4220</v>
      </c>
      <c r="C15" s="14" t="s">
        <v>47</v>
      </c>
      <c r="D15" s="15">
        <v>0</v>
      </c>
      <c r="E15" s="15">
        <v>0</v>
      </c>
      <c r="F15" s="15">
        <v>14790529.65</v>
      </c>
      <c r="G15" s="33">
        <v>3588192.36</v>
      </c>
      <c r="H15" s="15">
        <f t="shared" si="0"/>
        <v>18378722.010000002</v>
      </c>
      <c r="I15" s="16">
        <v>0</v>
      </c>
      <c r="J15" s="16">
        <v>0</v>
      </c>
      <c r="K15" s="16">
        <v>15174379.01</v>
      </c>
      <c r="L15" s="35">
        <v>3466852.52</v>
      </c>
      <c r="M15" s="16">
        <f t="shared" si="1"/>
        <v>18641231.530000001</v>
      </c>
    </row>
    <row r="16" spans="1:13" ht="12.75" x14ac:dyDescent="0.2">
      <c r="A16" s="25" t="s">
        <v>48</v>
      </c>
      <c r="C16" s="14" t="s">
        <v>6</v>
      </c>
      <c r="D16" s="15">
        <v>0</v>
      </c>
      <c r="E16" s="15">
        <v>0</v>
      </c>
      <c r="F16" s="15">
        <v>142708.14000000001</v>
      </c>
      <c r="G16" s="33">
        <v>0</v>
      </c>
      <c r="H16" s="15">
        <f t="shared" si="0"/>
        <v>142708.14000000001</v>
      </c>
      <c r="I16" s="16">
        <v>0</v>
      </c>
      <c r="J16" s="16">
        <v>0</v>
      </c>
      <c r="K16" s="16">
        <v>335561.45</v>
      </c>
      <c r="L16" s="35">
        <v>0</v>
      </c>
      <c r="M16" s="16">
        <f t="shared" si="1"/>
        <v>335561.45</v>
      </c>
    </row>
    <row r="17" spans="1:13" ht="12.75" x14ac:dyDescent="0.2">
      <c r="A17" s="25" t="s">
        <v>49</v>
      </c>
      <c r="B17" s="10" t="s">
        <v>7</v>
      </c>
      <c r="C17" s="11"/>
      <c r="D17" s="12">
        <f>SUM(D18:D33)</f>
        <v>281102243.93000001</v>
      </c>
      <c r="E17" s="12">
        <f>SUM(E18:E33)</f>
        <v>44223612.159999996</v>
      </c>
      <c r="F17" s="12">
        <f>SUM(F18:F33)</f>
        <v>16162001.909999998</v>
      </c>
      <c r="G17" s="32">
        <v>3497717.16</v>
      </c>
      <c r="H17" s="12">
        <f t="shared" si="0"/>
        <v>344985575.16000009</v>
      </c>
      <c r="I17" s="13">
        <f>SUM(I18:I33)</f>
        <v>256747508.70999995</v>
      </c>
      <c r="J17" s="13">
        <f>SUM(J18:J33)</f>
        <v>41719625.520000003</v>
      </c>
      <c r="K17" s="13">
        <f>SUM(K18:K33)</f>
        <v>15656419.220000001</v>
      </c>
      <c r="L17" s="34">
        <v>3315419.32</v>
      </c>
      <c r="M17" s="13">
        <f t="shared" si="1"/>
        <v>317438972.76999998</v>
      </c>
    </row>
    <row r="18" spans="1:13" ht="12.75" x14ac:dyDescent="0.2">
      <c r="A18" s="25">
        <v>5110</v>
      </c>
      <c r="C18" s="14" t="s">
        <v>8</v>
      </c>
      <c r="D18" s="15">
        <v>149628357.49000001</v>
      </c>
      <c r="E18" s="15">
        <v>23711628.890000001</v>
      </c>
      <c r="F18" s="15">
        <v>13805350.59</v>
      </c>
      <c r="G18" s="33">
        <v>2901736.18</v>
      </c>
      <c r="H18" s="15">
        <f t="shared" si="0"/>
        <v>190047073.15000001</v>
      </c>
      <c r="I18" s="16">
        <v>133792057.66</v>
      </c>
      <c r="J18" s="16">
        <v>20780309.600000001</v>
      </c>
      <c r="K18" s="16">
        <v>13030711.16</v>
      </c>
      <c r="L18" s="35">
        <v>2725064.41</v>
      </c>
      <c r="M18" s="16">
        <f t="shared" si="1"/>
        <v>170328142.82999998</v>
      </c>
    </row>
    <row r="19" spans="1:13" ht="12.75" x14ac:dyDescent="0.2">
      <c r="A19" s="25">
        <v>5120</v>
      </c>
      <c r="C19" s="14" t="s">
        <v>9</v>
      </c>
      <c r="D19" s="15">
        <v>31518176.66</v>
      </c>
      <c r="E19" s="15">
        <v>5517094.2599999998</v>
      </c>
      <c r="F19" s="15">
        <v>1000418.83</v>
      </c>
      <c r="G19" s="33">
        <v>203592.95</v>
      </c>
      <c r="H19" s="15">
        <f t="shared" si="0"/>
        <v>38239282.700000003</v>
      </c>
      <c r="I19" s="16">
        <v>26282566.039999999</v>
      </c>
      <c r="J19" s="16">
        <v>4888669.3899999997</v>
      </c>
      <c r="K19" s="16">
        <v>857396.05</v>
      </c>
      <c r="L19" s="35">
        <v>212144.26</v>
      </c>
      <c r="M19" s="16">
        <f t="shared" si="1"/>
        <v>32240775.740000002</v>
      </c>
    </row>
    <row r="20" spans="1:13" ht="12.75" x14ac:dyDescent="0.2">
      <c r="A20" s="25">
        <v>5130</v>
      </c>
      <c r="C20" s="14" t="s">
        <v>10</v>
      </c>
      <c r="D20" s="15">
        <v>43859141.850000001</v>
      </c>
      <c r="E20" s="15">
        <v>14968379.859999999</v>
      </c>
      <c r="F20" s="15">
        <v>602273.51</v>
      </c>
      <c r="G20" s="33">
        <v>55361.89</v>
      </c>
      <c r="H20" s="15">
        <f t="shared" si="0"/>
        <v>59485157.109999999</v>
      </c>
      <c r="I20" s="16">
        <v>41757183.329999998</v>
      </c>
      <c r="J20" s="16">
        <v>16039878.08</v>
      </c>
      <c r="K20" s="16">
        <v>882923.52000000002</v>
      </c>
      <c r="L20" s="35">
        <v>87985.07</v>
      </c>
      <c r="M20" s="16">
        <f t="shared" si="1"/>
        <v>58767970</v>
      </c>
    </row>
    <row r="21" spans="1:13" ht="12.75" x14ac:dyDescent="0.2">
      <c r="A21" s="25">
        <v>5210</v>
      </c>
      <c r="C21" s="14" t="s">
        <v>11</v>
      </c>
      <c r="D21" s="15">
        <v>0</v>
      </c>
      <c r="E21" s="15">
        <v>0</v>
      </c>
      <c r="F21" s="15">
        <v>0</v>
      </c>
      <c r="G21" s="33">
        <v>0</v>
      </c>
      <c r="H21" s="15">
        <f t="shared" si="0"/>
        <v>0</v>
      </c>
      <c r="I21" s="16">
        <v>0</v>
      </c>
      <c r="J21" s="16">
        <v>0</v>
      </c>
      <c r="K21" s="16">
        <v>0</v>
      </c>
      <c r="L21" s="35">
        <v>0</v>
      </c>
      <c r="M21" s="16">
        <f t="shared" si="1"/>
        <v>0</v>
      </c>
    </row>
    <row r="22" spans="1:13" ht="12.75" x14ac:dyDescent="0.2">
      <c r="A22" s="25">
        <v>5220</v>
      </c>
      <c r="C22" s="14" t="s">
        <v>12</v>
      </c>
      <c r="D22" s="15">
        <v>950460</v>
      </c>
      <c r="E22" s="15">
        <v>0</v>
      </c>
      <c r="F22" s="15">
        <v>0</v>
      </c>
      <c r="G22" s="33">
        <v>0</v>
      </c>
      <c r="H22" s="15">
        <f t="shared" si="0"/>
        <v>950460</v>
      </c>
      <c r="I22" s="16">
        <v>790512</v>
      </c>
      <c r="J22" s="16">
        <v>0</v>
      </c>
      <c r="K22" s="16">
        <v>0</v>
      </c>
      <c r="L22" s="35">
        <v>0</v>
      </c>
      <c r="M22" s="16">
        <f t="shared" si="1"/>
        <v>790512</v>
      </c>
    </row>
    <row r="23" spans="1:13" ht="12.75" x14ac:dyDescent="0.2">
      <c r="A23" s="25">
        <v>5230</v>
      </c>
      <c r="C23" s="14" t="s">
        <v>13</v>
      </c>
      <c r="D23" s="15">
        <v>18115738.469999999</v>
      </c>
      <c r="E23" s="15">
        <v>0</v>
      </c>
      <c r="F23" s="15">
        <v>0</v>
      </c>
      <c r="G23" s="33">
        <v>0</v>
      </c>
      <c r="H23" s="15">
        <f t="shared" si="0"/>
        <v>18115738.469999999</v>
      </c>
      <c r="I23" s="16">
        <v>18155515.390000001</v>
      </c>
      <c r="J23" s="16">
        <v>0</v>
      </c>
      <c r="K23" s="16">
        <v>0</v>
      </c>
      <c r="L23" s="35">
        <v>0</v>
      </c>
      <c r="M23" s="16">
        <f t="shared" si="1"/>
        <v>18155515.390000001</v>
      </c>
    </row>
    <row r="24" spans="1:13" ht="12.75" x14ac:dyDescent="0.2">
      <c r="A24" s="25">
        <v>5240</v>
      </c>
      <c r="C24" s="14" t="s">
        <v>14</v>
      </c>
      <c r="D24" s="15">
        <v>21340568.41</v>
      </c>
      <c r="E24" s="15">
        <v>26509.15</v>
      </c>
      <c r="F24" s="15">
        <v>490975.45</v>
      </c>
      <c r="G24" s="33">
        <v>337026.14</v>
      </c>
      <c r="H24" s="15">
        <f t="shared" si="0"/>
        <v>22195079.149999999</v>
      </c>
      <c r="I24" s="16">
        <v>23042244.41</v>
      </c>
      <c r="J24" s="16">
        <v>10768.45</v>
      </c>
      <c r="K24" s="16">
        <v>467040.23</v>
      </c>
      <c r="L24" s="35">
        <v>290225.58</v>
      </c>
      <c r="M24" s="16">
        <f t="shared" si="1"/>
        <v>23810278.669999998</v>
      </c>
    </row>
    <row r="25" spans="1:13" ht="12.75" x14ac:dyDescent="0.2">
      <c r="A25" s="25">
        <v>5250</v>
      </c>
      <c r="C25" s="14" t="s">
        <v>15</v>
      </c>
      <c r="D25" s="15">
        <v>0</v>
      </c>
      <c r="E25" s="15">
        <v>0</v>
      </c>
      <c r="F25" s="15">
        <v>0</v>
      </c>
      <c r="G25" s="33">
        <v>0</v>
      </c>
      <c r="H25" s="15">
        <f t="shared" si="0"/>
        <v>0</v>
      </c>
      <c r="I25" s="16">
        <v>0</v>
      </c>
      <c r="J25" s="16">
        <v>0</v>
      </c>
      <c r="K25" s="16">
        <v>0</v>
      </c>
      <c r="L25" s="35">
        <v>0</v>
      </c>
      <c r="M25" s="16">
        <f t="shared" si="1"/>
        <v>0</v>
      </c>
    </row>
    <row r="26" spans="1:13" ht="12.75" x14ac:dyDescent="0.2">
      <c r="A26" s="25">
        <v>5260</v>
      </c>
      <c r="C26" s="14" t="s">
        <v>16</v>
      </c>
      <c r="D26" s="15">
        <v>0</v>
      </c>
      <c r="E26" s="15">
        <v>0</v>
      </c>
      <c r="F26" s="15">
        <v>0</v>
      </c>
      <c r="G26" s="33">
        <v>0</v>
      </c>
      <c r="H26" s="15">
        <f t="shared" si="0"/>
        <v>0</v>
      </c>
      <c r="I26" s="16">
        <v>0</v>
      </c>
      <c r="J26" s="16">
        <v>0</v>
      </c>
      <c r="K26" s="16">
        <v>0</v>
      </c>
      <c r="L26" s="35">
        <v>0</v>
      </c>
      <c r="M26" s="16">
        <f t="shared" si="1"/>
        <v>0</v>
      </c>
    </row>
    <row r="27" spans="1:13" ht="12.75" x14ac:dyDescent="0.2">
      <c r="A27" s="25">
        <v>5270</v>
      </c>
      <c r="C27" s="14" t="s">
        <v>17</v>
      </c>
      <c r="D27" s="15">
        <v>0</v>
      </c>
      <c r="E27" s="15">
        <v>0</v>
      </c>
      <c r="F27" s="15">
        <v>0</v>
      </c>
      <c r="G27" s="33">
        <v>0</v>
      </c>
      <c r="H27" s="15">
        <f t="shared" si="0"/>
        <v>0</v>
      </c>
      <c r="I27" s="16">
        <v>0</v>
      </c>
      <c r="J27" s="16">
        <v>0</v>
      </c>
      <c r="K27" s="16">
        <v>0</v>
      </c>
      <c r="L27" s="35">
        <v>0</v>
      </c>
      <c r="M27" s="16">
        <f t="shared" si="1"/>
        <v>0</v>
      </c>
    </row>
    <row r="28" spans="1:13" ht="12.75" x14ac:dyDescent="0.2">
      <c r="A28" s="25">
        <v>5280</v>
      </c>
      <c r="C28" s="14" t="s">
        <v>18</v>
      </c>
      <c r="D28" s="15">
        <v>0</v>
      </c>
      <c r="E28" s="15">
        <v>0</v>
      </c>
      <c r="F28" s="15">
        <v>0</v>
      </c>
      <c r="G28" s="33">
        <v>0</v>
      </c>
      <c r="H28" s="15">
        <f t="shared" si="0"/>
        <v>0</v>
      </c>
      <c r="I28" s="16">
        <v>0</v>
      </c>
      <c r="J28" s="16">
        <v>0</v>
      </c>
      <c r="K28" s="16">
        <v>0</v>
      </c>
      <c r="L28" s="35">
        <v>0</v>
      </c>
      <c r="M28" s="16">
        <f t="shared" si="1"/>
        <v>0</v>
      </c>
    </row>
    <row r="29" spans="1:13" ht="12.75" x14ac:dyDescent="0.2">
      <c r="A29" s="25">
        <v>5290</v>
      </c>
      <c r="C29" s="14" t="s">
        <v>19</v>
      </c>
      <c r="D29" s="15">
        <v>0</v>
      </c>
      <c r="E29" s="15">
        <v>0</v>
      </c>
      <c r="F29" s="15">
        <v>0</v>
      </c>
      <c r="G29" s="33">
        <v>0</v>
      </c>
      <c r="H29" s="15">
        <f t="shared" si="0"/>
        <v>0</v>
      </c>
      <c r="I29" s="16">
        <v>0</v>
      </c>
      <c r="J29" s="16">
        <v>0</v>
      </c>
      <c r="K29" s="16">
        <v>0</v>
      </c>
      <c r="L29" s="35">
        <v>0</v>
      </c>
      <c r="M29" s="16">
        <f t="shared" si="1"/>
        <v>0</v>
      </c>
    </row>
    <row r="30" spans="1:13" ht="12.75" x14ac:dyDescent="0.2">
      <c r="A30" s="25">
        <v>5310</v>
      </c>
      <c r="C30" s="14" t="s">
        <v>20</v>
      </c>
      <c r="D30" s="15">
        <v>0</v>
      </c>
      <c r="E30" s="15">
        <v>0</v>
      </c>
      <c r="F30" s="15">
        <v>0</v>
      </c>
      <c r="G30" s="33">
        <v>0</v>
      </c>
      <c r="H30" s="15">
        <f t="shared" si="0"/>
        <v>0</v>
      </c>
      <c r="I30" s="16">
        <v>0</v>
      </c>
      <c r="J30" s="16">
        <v>0</v>
      </c>
      <c r="K30" s="16">
        <v>0</v>
      </c>
      <c r="L30" s="35">
        <v>0</v>
      </c>
      <c r="M30" s="16">
        <f t="shared" si="1"/>
        <v>0</v>
      </c>
    </row>
    <row r="31" spans="1:13" ht="12.75" x14ac:dyDescent="0.2">
      <c r="A31" s="25">
        <v>5320</v>
      </c>
      <c r="C31" s="14" t="s">
        <v>21</v>
      </c>
      <c r="D31" s="15">
        <v>0</v>
      </c>
      <c r="E31" s="15">
        <v>0</v>
      </c>
      <c r="F31" s="15">
        <v>0</v>
      </c>
      <c r="G31" s="33">
        <v>0</v>
      </c>
      <c r="H31" s="15">
        <f t="shared" si="0"/>
        <v>0</v>
      </c>
      <c r="I31" s="16">
        <v>0</v>
      </c>
      <c r="J31" s="16">
        <v>0</v>
      </c>
      <c r="K31" s="16">
        <v>0</v>
      </c>
      <c r="L31" s="35">
        <v>0</v>
      </c>
      <c r="M31" s="16">
        <f t="shared" si="1"/>
        <v>0</v>
      </c>
    </row>
    <row r="32" spans="1:13" ht="12.75" x14ac:dyDescent="0.2">
      <c r="A32" s="25">
        <v>5330</v>
      </c>
      <c r="C32" s="14" t="s">
        <v>22</v>
      </c>
      <c r="D32" s="15">
        <v>15689801.050000001</v>
      </c>
      <c r="E32" s="15">
        <v>0</v>
      </c>
      <c r="F32" s="15">
        <v>262983.53000000003</v>
      </c>
      <c r="G32" s="33">
        <v>0</v>
      </c>
      <c r="H32" s="15">
        <f t="shared" si="0"/>
        <v>15952784.58</v>
      </c>
      <c r="I32" s="16">
        <v>12911179.92</v>
      </c>
      <c r="J32" s="16">
        <v>0</v>
      </c>
      <c r="K32" s="16">
        <v>418348.26</v>
      </c>
      <c r="L32" s="35">
        <v>0</v>
      </c>
      <c r="M32" s="16">
        <f t="shared" si="1"/>
        <v>13329528.18</v>
      </c>
    </row>
    <row r="33" spans="1:13" ht="12.75" x14ac:dyDescent="0.2">
      <c r="A33" s="25" t="s">
        <v>48</v>
      </c>
      <c r="C33" s="14" t="s">
        <v>23</v>
      </c>
      <c r="D33" s="15">
        <v>0</v>
      </c>
      <c r="E33" s="15">
        <v>0</v>
      </c>
      <c r="F33" s="15">
        <v>0</v>
      </c>
      <c r="G33" s="33">
        <v>0</v>
      </c>
      <c r="H33" s="15">
        <f t="shared" si="0"/>
        <v>0</v>
      </c>
      <c r="I33" s="16">
        <v>16249.96</v>
      </c>
      <c r="J33" s="16">
        <v>0</v>
      </c>
      <c r="K33" s="16">
        <v>0</v>
      </c>
      <c r="L33" s="35">
        <v>0</v>
      </c>
      <c r="M33" s="16">
        <f t="shared" si="1"/>
        <v>16249.96</v>
      </c>
    </row>
    <row r="34" spans="1:13" ht="12.75" x14ac:dyDescent="0.2">
      <c r="A34" s="17" t="s">
        <v>24</v>
      </c>
      <c r="C34" s="18"/>
      <c r="D34" s="12">
        <f>D6-D17</f>
        <v>41674789.579999983</v>
      </c>
      <c r="E34" s="12">
        <f>E6-E17</f>
        <v>5617197.3700000048</v>
      </c>
      <c r="F34" s="12">
        <f>F6-F17</f>
        <v>-416972.63999999687</v>
      </c>
      <c r="G34" s="32">
        <v>90475.199999999997</v>
      </c>
      <c r="H34" s="12">
        <f t="shared" si="0"/>
        <v>46965489.50999999</v>
      </c>
      <c r="I34" s="13">
        <f>I6-I17</f>
        <v>66341165.210000068</v>
      </c>
      <c r="J34" s="13">
        <f>J6-J17</f>
        <v>5511580.8100000024</v>
      </c>
      <c r="K34" s="13">
        <f>K6-K17</f>
        <v>609792.24999999814</v>
      </c>
      <c r="L34" s="34">
        <v>151433.20000000001</v>
      </c>
      <c r="M34" s="13">
        <f t="shared" si="1"/>
        <v>72613971.470000073</v>
      </c>
    </row>
    <row r="35" spans="1:13" ht="12.75" x14ac:dyDescent="0.2">
      <c r="A35" s="19"/>
      <c r="C35" s="18"/>
      <c r="D35" s="12"/>
      <c r="E35" s="12"/>
      <c r="F35" s="12"/>
      <c r="G35" s="32"/>
      <c r="H35" s="12"/>
      <c r="I35" s="13"/>
      <c r="J35" s="13"/>
      <c r="K35" s="13"/>
      <c r="L35" s="34"/>
      <c r="M35" s="13"/>
    </row>
    <row r="36" spans="1:13" ht="12.75" x14ac:dyDescent="0.2">
      <c r="A36" s="6" t="s">
        <v>25</v>
      </c>
      <c r="C36" s="7"/>
      <c r="D36" s="15"/>
      <c r="E36" s="15"/>
      <c r="F36" s="15"/>
      <c r="G36" s="33"/>
      <c r="H36" s="15"/>
      <c r="I36" s="16"/>
      <c r="J36" s="16"/>
      <c r="K36" s="16"/>
      <c r="L36" s="35"/>
      <c r="M36" s="16">
        <f t="shared" si="1"/>
        <v>0</v>
      </c>
    </row>
    <row r="37" spans="1:13" ht="12.75" x14ac:dyDescent="0.2">
      <c r="A37" s="3"/>
      <c r="B37" s="10" t="s">
        <v>2</v>
      </c>
      <c r="C37" s="11"/>
      <c r="D37" s="12">
        <f>SUM(D38:D40)</f>
        <v>0</v>
      </c>
      <c r="E37" s="12">
        <f>SUM(E38:E40)</f>
        <v>0</v>
      </c>
      <c r="F37" s="12">
        <f>SUM(F38:F40)</f>
        <v>0</v>
      </c>
      <c r="G37" s="32">
        <v>0</v>
      </c>
      <c r="H37" s="12">
        <f t="shared" si="0"/>
        <v>0</v>
      </c>
      <c r="I37" s="13">
        <f>SUM(I38:I40)</f>
        <v>0</v>
      </c>
      <c r="J37" s="13">
        <f>SUM(J38:J40)</f>
        <v>0</v>
      </c>
      <c r="K37" s="13">
        <f>SUM(K38:K40)</f>
        <v>0</v>
      </c>
      <c r="L37" s="34">
        <v>0</v>
      </c>
      <c r="M37" s="13">
        <f t="shared" si="1"/>
        <v>0</v>
      </c>
    </row>
    <row r="38" spans="1:13" ht="12.75" x14ac:dyDescent="0.2">
      <c r="A38" s="3"/>
      <c r="C38" s="14" t="s">
        <v>26</v>
      </c>
      <c r="D38" s="15">
        <v>0</v>
      </c>
      <c r="E38" s="15">
        <v>0</v>
      </c>
      <c r="F38" s="15">
        <v>0</v>
      </c>
      <c r="G38" s="33">
        <v>0</v>
      </c>
      <c r="H38" s="15">
        <f t="shared" si="0"/>
        <v>0</v>
      </c>
      <c r="I38" s="16">
        <v>0</v>
      </c>
      <c r="J38" s="16">
        <v>0</v>
      </c>
      <c r="K38" s="16">
        <v>0</v>
      </c>
      <c r="L38" s="35">
        <v>0</v>
      </c>
      <c r="M38" s="16">
        <f t="shared" si="1"/>
        <v>0</v>
      </c>
    </row>
    <row r="39" spans="1:13" ht="12.75" x14ac:dyDescent="0.2">
      <c r="A39" s="3"/>
      <c r="C39" s="14" t="s">
        <v>27</v>
      </c>
      <c r="D39" s="15">
        <v>0</v>
      </c>
      <c r="E39" s="15">
        <v>0</v>
      </c>
      <c r="F39" s="15">
        <v>0</v>
      </c>
      <c r="G39" s="33">
        <v>0</v>
      </c>
      <c r="H39" s="15">
        <f t="shared" si="0"/>
        <v>0</v>
      </c>
      <c r="I39" s="16">
        <v>0</v>
      </c>
      <c r="J39" s="16">
        <v>0</v>
      </c>
      <c r="K39" s="16">
        <v>0</v>
      </c>
      <c r="L39" s="35">
        <v>0</v>
      </c>
      <c r="M39" s="16">
        <f t="shared" si="1"/>
        <v>0</v>
      </c>
    </row>
    <row r="40" spans="1:13" ht="12.75" x14ac:dyDescent="0.2">
      <c r="A40" s="3"/>
      <c r="C40" s="14" t="s">
        <v>28</v>
      </c>
      <c r="D40" s="15">
        <v>0</v>
      </c>
      <c r="E40" s="15">
        <v>0</v>
      </c>
      <c r="F40" s="15">
        <v>0</v>
      </c>
      <c r="G40" s="33">
        <v>0</v>
      </c>
      <c r="H40" s="15">
        <f t="shared" si="0"/>
        <v>0</v>
      </c>
      <c r="I40" s="16">
        <v>0</v>
      </c>
      <c r="J40" s="16">
        <v>0</v>
      </c>
      <c r="K40" s="16">
        <v>0</v>
      </c>
      <c r="L40" s="35">
        <v>0</v>
      </c>
      <c r="M40" s="16">
        <f t="shared" si="1"/>
        <v>0</v>
      </c>
    </row>
    <row r="41" spans="1:13" ht="12.75" x14ac:dyDescent="0.2">
      <c r="A41" s="3"/>
      <c r="B41" s="10" t="s">
        <v>7</v>
      </c>
      <c r="C41" s="11"/>
      <c r="D41" s="12">
        <f>SUM(D42:D44)</f>
        <v>61408903.809999995</v>
      </c>
      <c r="E41" s="12">
        <f>SUM(E42:E44)</f>
        <v>10662749.470000001</v>
      </c>
      <c r="F41" s="12">
        <f>SUM(F42:F44)</f>
        <v>230466.76</v>
      </c>
      <c r="G41" s="32">
        <v>52455.58</v>
      </c>
      <c r="H41" s="12">
        <f t="shared" si="0"/>
        <v>72354575.620000005</v>
      </c>
      <c r="I41" s="13">
        <f>SUM(I42:I44)</f>
        <v>64380359.660000004</v>
      </c>
      <c r="J41" s="13">
        <f>SUM(J42:J44)</f>
        <v>14094088.970000001</v>
      </c>
      <c r="K41" s="13">
        <f>SUM(K42:K44)</f>
        <v>262444.06</v>
      </c>
      <c r="L41" s="34">
        <v>31084</v>
      </c>
      <c r="M41" s="13">
        <f t="shared" si="1"/>
        <v>78767976.690000013</v>
      </c>
    </row>
    <row r="42" spans="1:13" ht="12.75" x14ac:dyDescent="0.2">
      <c r="A42" s="25">
        <v>1230</v>
      </c>
      <c r="C42" s="14" t="s">
        <v>26</v>
      </c>
      <c r="D42" s="15">
        <v>54805736.159999996</v>
      </c>
      <c r="E42" s="15">
        <v>9578405.1699999999</v>
      </c>
      <c r="F42" s="15">
        <v>0</v>
      </c>
      <c r="G42" s="33">
        <v>0</v>
      </c>
      <c r="H42" s="15">
        <f t="shared" si="0"/>
        <v>64384141.329999998</v>
      </c>
      <c r="I42" s="16">
        <v>56644063.210000001</v>
      </c>
      <c r="J42" s="16">
        <v>12764284.73</v>
      </c>
      <c r="K42" s="16">
        <v>258095.06</v>
      </c>
      <c r="L42" s="35">
        <v>0</v>
      </c>
      <c r="M42" s="16">
        <f t="shared" si="1"/>
        <v>69666443</v>
      </c>
    </row>
    <row r="43" spans="1:13" ht="12.75" x14ac:dyDescent="0.2">
      <c r="A43" s="25" t="s">
        <v>50</v>
      </c>
      <c r="C43" s="14" t="s">
        <v>27</v>
      </c>
      <c r="D43" s="15">
        <v>6603167.6500000004</v>
      </c>
      <c r="E43" s="15">
        <v>1084344.3</v>
      </c>
      <c r="F43" s="15">
        <v>230466.76</v>
      </c>
      <c r="G43" s="33">
        <v>52455.58</v>
      </c>
      <c r="H43" s="15">
        <f t="shared" si="0"/>
        <v>7970434.29</v>
      </c>
      <c r="I43" s="16">
        <v>7736296.4500000002</v>
      </c>
      <c r="J43" s="16">
        <v>1329804.24</v>
      </c>
      <c r="K43" s="16">
        <v>4349</v>
      </c>
      <c r="L43" s="35">
        <v>31084</v>
      </c>
      <c r="M43" s="16">
        <f t="shared" si="1"/>
        <v>9101533.6899999995</v>
      </c>
    </row>
    <row r="44" spans="1:13" ht="12.75" x14ac:dyDescent="0.2">
      <c r="A44" s="3"/>
      <c r="C44" s="14" t="s">
        <v>29</v>
      </c>
      <c r="D44" s="15">
        <v>0</v>
      </c>
      <c r="E44" s="15">
        <v>0</v>
      </c>
      <c r="F44" s="15">
        <v>0</v>
      </c>
      <c r="G44" s="33">
        <v>0</v>
      </c>
      <c r="H44" s="15">
        <f t="shared" si="0"/>
        <v>0</v>
      </c>
      <c r="I44" s="16">
        <v>0</v>
      </c>
      <c r="J44" s="16">
        <v>0</v>
      </c>
      <c r="K44" s="16">
        <v>0</v>
      </c>
      <c r="L44" s="35">
        <v>0</v>
      </c>
      <c r="M44" s="16">
        <f t="shared" si="1"/>
        <v>0</v>
      </c>
    </row>
    <row r="45" spans="1:13" ht="12.75" x14ac:dyDescent="0.2">
      <c r="A45" s="17" t="s">
        <v>30</v>
      </c>
      <c r="C45" s="18"/>
      <c r="D45" s="12">
        <f>D37-D41</f>
        <v>-61408903.809999995</v>
      </c>
      <c r="E45" s="12">
        <f>E37-E41</f>
        <v>-10662749.470000001</v>
      </c>
      <c r="F45" s="12">
        <f>F37-F41</f>
        <v>-230466.76</v>
      </c>
      <c r="G45" s="32">
        <v>-52455.58</v>
      </c>
      <c r="H45" s="12">
        <f t="shared" si="0"/>
        <v>-72354575.620000005</v>
      </c>
      <c r="I45" s="13">
        <f>I37-I41</f>
        <v>-64380359.660000004</v>
      </c>
      <c r="J45" s="13">
        <f>J37-J41</f>
        <v>-14094088.970000001</v>
      </c>
      <c r="K45" s="13">
        <f>K37-K41</f>
        <v>-262444.06</v>
      </c>
      <c r="L45" s="34">
        <v>-31084</v>
      </c>
      <c r="M45" s="13">
        <f t="shared" si="1"/>
        <v>-78767976.690000013</v>
      </c>
    </row>
    <row r="46" spans="1:13" ht="12.75" x14ac:dyDescent="0.2">
      <c r="A46" s="19"/>
      <c r="C46" s="18"/>
      <c r="D46" s="12"/>
      <c r="E46" s="12"/>
      <c r="F46" s="12"/>
      <c r="G46" s="32"/>
      <c r="H46" s="12"/>
      <c r="I46" s="13"/>
      <c r="J46" s="13"/>
      <c r="K46" s="13"/>
      <c r="L46" s="34"/>
      <c r="M46" s="13"/>
    </row>
    <row r="47" spans="1:13" ht="12.75" x14ac:dyDescent="0.2">
      <c r="A47" s="6" t="s">
        <v>31</v>
      </c>
      <c r="C47" s="7"/>
      <c r="D47" s="15"/>
      <c r="E47" s="15"/>
      <c r="F47" s="15"/>
      <c r="G47" s="33"/>
      <c r="H47" s="15"/>
      <c r="I47" s="16"/>
      <c r="J47" s="16"/>
      <c r="K47" s="16"/>
      <c r="L47" s="35"/>
      <c r="M47" s="16">
        <f t="shared" si="1"/>
        <v>0</v>
      </c>
    </row>
    <row r="48" spans="1:13" ht="12.75" x14ac:dyDescent="0.2">
      <c r="A48" s="3"/>
      <c r="B48" s="10" t="s">
        <v>2</v>
      </c>
      <c r="C48" s="11"/>
      <c r="D48" s="12">
        <f>SUM(D49+D52)</f>
        <v>-1444073.8</v>
      </c>
      <c r="E48" s="12">
        <f>SUM(E49+E52)</f>
        <v>1685151.5</v>
      </c>
      <c r="F48" s="12">
        <f>SUM(F49+F52)</f>
        <v>68258.570000000007</v>
      </c>
      <c r="G48" s="32">
        <v>59474.13</v>
      </c>
      <c r="H48" s="12">
        <f t="shared" si="0"/>
        <v>368810.39999999997</v>
      </c>
      <c r="I48" s="13">
        <f>SUM(I49+I52)</f>
        <v>5900079.379999999</v>
      </c>
      <c r="J48" s="13">
        <f>SUM(J49+J52)</f>
        <v>6070944.8700000001</v>
      </c>
      <c r="K48" s="13">
        <f>SUM(K49+K52)</f>
        <v>151062.13</v>
      </c>
      <c r="L48" s="34">
        <v>31152.95</v>
      </c>
      <c r="M48" s="13">
        <f t="shared" si="1"/>
        <v>12153239.33</v>
      </c>
    </row>
    <row r="49" spans="1:13" ht="12.75" x14ac:dyDescent="0.2">
      <c r="A49" s="3"/>
      <c r="C49" s="14" t="s">
        <v>32</v>
      </c>
      <c r="D49" s="15">
        <f>SUM(D50:D51)</f>
        <v>0</v>
      </c>
      <c r="E49" s="15">
        <f>SUM(E50:E51)</f>
        <v>0</v>
      </c>
      <c r="F49" s="15">
        <f>SUM(F50:F51)</f>
        <v>0</v>
      </c>
      <c r="G49" s="33">
        <v>0</v>
      </c>
      <c r="H49" s="15">
        <f t="shared" si="0"/>
        <v>0</v>
      </c>
      <c r="I49" s="16">
        <f>SUM(I50:I51)</f>
        <v>-6806304.6600000001</v>
      </c>
      <c r="J49" s="16">
        <f>SUM(J50:J51)</f>
        <v>0</v>
      </c>
      <c r="K49" s="16">
        <f>SUM(K50:K51)</f>
        <v>0</v>
      </c>
      <c r="L49" s="35">
        <v>0</v>
      </c>
      <c r="M49" s="16">
        <f t="shared" si="1"/>
        <v>-6806304.6600000001</v>
      </c>
    </row>
    <row r="50" spans="1:13" ht="12.75" x14ac:dyDescent="0.2">
      <c r="A50" s="25">
        <v>2233</v>
      </c>
      <c r="C50" s="20" t="s">
        <v>33</v>
      </c>
      <c r="D50" s="15">
        <v>0</v>
      </c>
      <c r="E50" s="15">
        <v>0</v>
      </c>
      <c r="F50" s="15">
        <v>0</v>
      </c>
      <c r="G50" s="33">
        <v>0</v>
      </c>
      <c r="H50" s="15">
        <f t="shared" si="0"/>
        <v>0</v>
      </c>
      <c r="I50" s="16">
        <v>-6806304.6600000001</v>
      </c>
      <c r="J50" s="16">
        <v>0</v>
      </c>
      <c r="K50" s="16">
        <v>0</v>
      </c>
      <c r="L50" s="35">
        <v>0</v>
      </c>
      <c r="M50" s="16">
        <f t="shared" si="1"/>
        <v>-6806304.6600000001</v>
      </c>
    </row>
    <row r="51" spans="1:13" ht="12.75" x14ac:dyDescent="0.2">
      <c r="A51" s="25">
        <v>2234</v>
      </c>
      <c r="C51" s="20" t="s">
        <v>34</v>
      </c>
      <c r="D51" s="15">
        <v>0</v>
      </c>
      <c r="E51" s="15">
        <v>0</v>
      </c>
      <c r="F51" s="15">
        <v>0</v>
      </c>
      <c r="G51" s="33">
        <v>0</v>
      </c>
      <c r="H51" s="15">
        <f t="shared" si="0"/>
        <v>0</v>
      </c>
      <c r="I51" s="16">
        <v>0</v>
      </c>
      <c r="J51" s="16">
        <v>0</v>
      </c>
      <c r="K51" s="16">
        <v>0</v>
      </c>
      <c r="L51" s="35">
        <v>0</v>
      </c>
      <c r="M51" s="16">
        <f t="shared" si="1"/>
        <v>0</v>
      </c>
    </row>
    <row r="52" spans="1:13" ht="12.75" x14ac:dyDescent="0.2">
      <c r="A52" s="3"/>
      <c r="C52" s="14" t="s">
        <v>35</v>
      </c>
      <c r="D52" s="15">
        <v>-1444073.8</v>
      </c>
      <c r="E52" s="15">
        <v>1685151.5</v>
      </c>
      <c r="F52" s="15">
        <v>68258.570000000007</v>
      </c>
      <c r="G52" s="33">
        <v>59474.13</v>
      </c>
      <c r="H52" s="15">
        <f t="shared" si="0"/>
        <v>368810.39999999997</v>
      </c>
      <c r="I52" s="16">
        <v>12706384.039999999</v>
      </c>
      <c r="J52" s="16">
        <v>6070944.8700000001</v>
      </c>
      <c r="K52" s="16">
        <v>151062.13</v>
      </c>
      <c r="L52" s="35">
        <v>31152.95</v>
      </c>
      <c r="M52" s="16">
        <f t="shared" si="1"/>
        <v>18959543.989999998</v>
      </c>
    </row>
    <row r="53" spans="1:13" ht="12.75" x14ac:dyDescent="0.2">
      <c r="A53" s="3"/>
      <c r="B53" s="10" t="s">
        <v>7</v>
      </c>
      <c r="C53" s="11"/>
      <c r="D53" s="12">
        <f>SUM(D54+D57)</f>
        <v>14630360.529999999</v>
      </c>
      <c r="E53" s="12">
        <f>SUM(E54+E57)</f>
        <v>2109440.52</v>
      </c>
      <c r="F53" s="12">
        <f>SUM(F54+F57)</f>
        <v>117507.3</v>
      </c>
      <c r="G53" s="32">
        <v>0</v>
      </c>
      <c r="H53" s="12">
        <f t="shared" si="0"/>
        <v>16857308.349999998</v>
      </c>
      <c r="I53" s="13">
        <f>SUM(I54+I57)</f>
        <v>-1942836.58</v>
      </c>
      <c r="J53" s="13">
        <f>SUM(J54+J57)</f>
        <v>2062865.32</v>
      </c>
      <c r="K53" s="13">
        <f>SUM(K54+K57)</f>
        <v>46105.83</v>
      </c>
      <c r="L53" s="34">
        <v>0</v>
      </c>
      <c r="M53" s="13">
        <f t="shared" si="1"/>
        <v>166134.57</v>
      </c>
    </row>
    <row r="54" spans="1:13" ht="12.75" x14ac:dyDescent="0.2">
      <c r="A54" s="3"/>
      <c r="C54" s="14" t="s">
        <v>36</v>
      </c>
      <c r="D54" s="15">
        <f>SUM(D55:D56)</f>
        <v>0</v>
      </c>
      <c r="E54" s="15">
        <f>SUM(E55:E56)</f>
        <v>0</v>
      </c>
      <c r="F54" s="15">
        <f>SUM(F55:F56)</f>
        <v>0</v>
      </c>
      <c r="G54" s="33">
        <v>0</v>
      </c>
      <c r="H54" s="15">
        <f t="shared" si="0"/>
        <v>0</v>
      </c>
      <c r="I54" s="16">
        <f>SUM(I55:I56)</f>
        <v>-2698433.12</v>
      </c>
      <c r="J54" s="16">
        <f>SUM(J55:J56)</f>
        <v>0</v>
      </c>
      <c r="K54" s="16">
        <f>SUM(K55:K56)</f>
        <v>0</v>
      </c>
      <c r="L54" s="35">
        <v>0</v>
      </c>
      <c r="M54" s="16">
        <f t="shared" si="1"/>
        <v>-2698433.12</v>
      </c>
    </row>
    <row r="55" spans="1:13" ht="12.75" x14ac:dyDescent="0.2">
      <c r="A55" s="3"/>
      <c r="C55" s="20" t="s">
        <v>33</v>
      </c>
      <c r="D55" s="15">
        <v>0</v>
      </c>
      <c r="E55" s="15">
        <v>0</v>
      </c>
      <c r="F55" s="15">
        <v>0</v>
      </c>
      <c r="G55" s="33">
        <v>0</v>
      </c>
      <c r="H55" s="15">
        <f t="shared" si="0"/>
        <v>0</v>
      </c>
      <c r="I55" s="16">
        <v>-2698433.12</v>
      </c>
      <c r="J55" s="16">
        <v>0</v>
      </c>
      <c r="K55" s="16">
        <v>0</v>
      </c>
      <c r="L55" s="35">
        <v>0</v>
      </c>
      <c r="M55" s="16">
        <f t="shared" si="1"/>
        <v>-2698433.12</v>
      </c>
    </row>
    <row r="56" spans="1:13" ht="12.75" x14ac:dyDescent="0.2">
      <c r="A56" s="3"/>
      <c r="C56" s="20" t="s">
        <v>34</v>
      </c>
      <c r="D56" s="15">
        <v>0</v>
      </c>
      <c r="E56" s="15">
        <v>0</v>
      </c>
      <c r="F56" s="15">
        <v>0</v>
      </c>
      <c r="G56" s="33">
        <v>0</v>
      </c>
      <c r="H56" s="15">
        <f t="shared" si="0"/>
        <v>0</v>
      </c>
      <c r="I56" s="16">
        <v>0</v>
      </c>
      <c r="J56" s="16">
        <v>0</v>
      </c>
      <c r="K56" s="16">
        <v>0</v>
      </c>
      <c r="L56" s="35">
        <v>0</v>
      </c>
      <c r="M56" s="16">
        <f t="shared" si="1"/>
        <v>0</v>
      </c>
    </row>
    <row r="57" spans="1:13" ht="12.75" x14ac:dyDescent="0.2">
      <c r="A57" s="3"/>
      <c r="C57" s="14" t="s">
        <v>37</v>
      </c>
      <c r="D57" s="15">
        <v>14630360.529999999</v>
      </c>
      <c r="E57" s="15">
        <v>2109440.52</v>
      </c>
      <c r="F57" s="15">
        <v>117507.3</v>
      </c>
      <c r="G57" s="33">
        <v>0</v>
      </c>
      <c r="H57" s="15">
        <f t="shared" si="0"/>
        <v>16857308.349999998</v>
      </c>
      <c r="I57" s="16">
        <v>755596.54</v>
      </c>
      <c r="J57" s="16">
        <v>2062865.32</v>
      </c>
      <c r="K57" s="16">
        <v>46105.83</v>
      </c>
      <c r="L57" s="35">
        <v>0</v>
      </c>
      <c r="M57" s="16">
        <f t="shared" si="1"/>
        <v>2864567.6900000004</v>
      </c>
    </row>
    <row r="58" spans="1:13" ht="12.75" x14ac:dyDescent="0.2">
      <c r="A58" s="17" t="s">
        <v>38</v>
      </c>
      <c r="C58" s="18"/>
      <c r="D58" s="12">
        <f>D48-D53</f>
        <v>-16074434.33</v>
      </c>
      <c r="E58" s="12">
        <f>E48-E53</f>
        <v>-424289.02</v>
      </c>
      <c r="F58" s="12">
        <f>F48-F53</f>
        <v>-49248.729999999996</v>
      </c>
      <c r="G58" s="32">
        <v>59474.13</v>
      </c>
      <c r="H58" s="12">
        <f t="shared" si="0"/>
        <v>-16488497.949999999</v>
      </c>
      <c r="I58" s="13">
        <f>I48-I53</f>
        <v>7842915.959999999</v>
      </c>
      <c r="J58" s="13">
        <f>J48-J53</f>
        <v>4008079.55</v>
      </c>
      <c r="K58" s="13">
        <f>K48-K53</f>
        <v>104956.3</v>
      </c>
      <c r="L58" s="34">
        <v>31152.95</v>
      </c>
      <c r="M58" s="13">
        <f t="shared" si="1"/>
        <v>11987104.759999998</v>
      </c>
    </row>
    <row r="59" spans="1:13" ht="12.75" x14ac:dyDescent="0.2">
      <c r="A59" s="19"/>
      <c r="C59" s="18"/>
      <c r="D59" s="12"/>
      <c r="E59" s="12"/>
      <c r="F59" s="12"/>
      <c r="G59" s="32"/>
      <c r="H59" s="12"/>
      <c r="I59" s="13"/>
      <c r="J59" s="13"/>
      <c r="K59" s="13"/>
      <c r="L59" s="34"/>
      <c r="M59" s="13"/>
    </row>
    <row r="60" spans="1:13" ht="12.75" x14ac:dyDescent="0.2">
      <c r="A60" s="17" t="s">
        <v>39</v>
      </c>
      <c r="C60" s="18"/>
      <c r="D60" s="12">
        <f>D58+D45+D34</f>
        <v>-35808548.560000017</v>
      </c>
      <c r="E60" s="12">
        <f>E58+E45+E34</f>
        <v>-5469841.1199999955</v>
      </c>
      <c r="F60" s="12">
        <f>F58+F45+F34</f>
        <v>-696688.12999999686</v>
      </c>
      <c r="G60" s="32">
        <v>97493.75</v>
      </c>
      <c r="H60" s="12">
        <f t="shared" si="0"/>
        <v>-41877584.06000001</v>
      </c>
      <c r="I60" s="13">
        <f>I58+I45+I34</f>
        <v>9803721.510000065</v>
      </c>
      <c r="J60" s="13">
        <f>J58+J45+J34</f>
        <v>-4574428.6099999994</v>
      </c>
      <c r="K60" s="13">
        <f>K58+K45+K34</f>
        <v>452304.48999999813</v>
      </c>
      <c r="L60" s="34">
        <v>151502.15</v>
      </c>
      <c r="M60" s="13">
        <f t="shared" si="1"/>
        <v>5833099.5400000643</v>
      </c>
    </row>
    <row r="61" spans="1:13" ht="12.75" x14ac:dyDescent="0.2">
      <c r="A61" s="19"/>
      <c r="C61" s="18"/>
      <c r="D61" s="12"/>
      <c r="E61" s="12"/>
      <c r="F61" s="12"/>
      <c r="G61" s="32"/>
      <c r="H61" s="12"/>
      <c r="I61" s="13"/>
      <c r="J61" s="13"/>
      <c r="K61" s="13"/>
      <c r="L61" s="34"/>
      <c r="M61" s="13"/>
    </row>
    <row r="62" spans="1:13" ht="12.75" x14ac:dyDescent="0.2">
      <c r="A62" s="17" t="s">
        <v>40</v>
      </c>
      <c r="C62" s="18"/>
      <c r="D62" s="12">
        <v>71847666.370000005</v>
      </c>
      <c r="E62" s="12">
        <v>12373113.5</v>
      </c>
      <c r="F62" s="12">
        <v>822711.53</v>
      </c>
      <c r="G62" s="32">
        <v>365611.32</v>
      </c>
      <c r="H62" s="12">
        <f t="shared" si="0"/>
        <v>85409102.719999999</v>
      </c>
      <c r="I62" s="13">
        <v>62043944.859999999</v>
      </c>
      <c r="J62" s="13">
        <v>16947542.109999999</v>
      </c>
      <c r="K62" s="13">
        <v>370407.04</v>
      </c>
      <c r="L62" s="34">
        <v>214109.17</v>
      </c>
      <c r="M62" s="13">
        <f t="shared" si="1"/>
        <v>79576003.180000007</v>
      </c>
    </row>
    <row r="63" spans="1:13" ht="12.75" x14ac:dyDescent="0.2">
      <c r="A63" s="17" t="s">
        <v>41</v>
      </c>
      <c r="C63" s="18"/>
      <c r="D63" s="12">
        <v>36039117.810000002</v>
      </c>
      <c r="E63" s="12">
        <v>6903272.3799999999</v>
      </c>
      <c r="F63" s="12">
        <v>126023.4</v>
      </c>
      <c r="G63" s="32">
        <v>463105.07</v>
      </c>
      <c r="H63" s="12">
        <f t="shared" si="0"/>
        <v>43531518.660000004</v>
      </c>
      <c r="I63" s="13">
        <v>71847666.370000005</v>
      </c>
      <c r="J63" s="13">
        <v>12373113.5</v>
      </c>
      <c r="K63" s="13">
        <v>822711.53</v>
      </c>
      <c r="L63" s="34">
        <v>365611.32</v>
      </c>
      <c r="M63" s="13">
        <f t="shared" si="1"/>
        <v>85409102.719999999</v>
      </c>
    </row>
    <row r="64" spans="1:13" ht="12.75" x14ac:dyDescent="0.2">
      <c r="A64" s="21"/>
      <c r="B64" s="22"/>
      <c r="C64" s="23"/>
      <c r="D64" s="23"/>
      <c r="E64" s="23"/>
      <c r="F64" s="23"/>
      <c r="G64" s="23"/>
      <c r="H64" s="23"/>
      <c r="I64" s="24"/>
      <c r="J64" s="24"/>
      <c r="K64" s="24"/>
      <c r="L64" s="36"/>
      <c r="M64" s="24"/>
    </row>
  </sheetData>
  <sheetProtection formatCells="0" formatColumns="0" formatRows="0" autoFilter="0"/>
  <mergeCells count="2">
    <mergeCell ref="A2:C2"/>
    <mergeCell ref="A1:M1"/>
  </mergeCells>
  <pageMargins left="0.70866141732283472" right="0.70866141732283472" top="0.55118110236220474" bottom="0.74803149606299213" header="0.31496062992125984" footer="0.31496062992125984"/>
  <pageSetup scale="7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0FFF401-1906-4DF6-A8E1-496B651BA19A}">
  <ds:schemaRefs>
    <ds:schemaRef ds:uri="http://purl.org/dc/dcmitype/"/>
    <ds:schemaRef ds:uri="http://www.w3.org/XML/1998/namespace"/>
    <ds:schemaRef ds:uri="http://purl.org/dc/elements/1.1/"/>
    <ds:schemaRef ds:uri="http://schemas.microsoft.com/office/infopath/2007/PartnerControls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212f5b6f-540c-444d-8783-9749c880513e"/>
    <ds:schemaRef ds:uri="45be96a9-161b-45e5-8955-82d7971c9a35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HP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tesoreria</cp:lastModifiedBy>
  <cp:revision/>
  <dcterms:created xsi:type="dcterms:W3CDTF">2012-12-11T20:31:36Z</dcterms:created>
  <dcterms:modified xsi:type="dcterms:W3CDTF">2022-03-24T20:29:31Z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