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3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2" i="3"/>
  <c r="L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3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60" i="3"/>
  <c r="G62" i="3"/>
  <c r="G5" i="3"/>
  <c r="I57" i="3"/>
  <c r="I60" i="3" s="1"/>
  <c r="I50" i="3"/>
  <c r="I44" i="3"/>
  <c r="I40" i="3"/>
  <c r="I30" i="3"/>
  <c r="I26" i="3"/>
  <c r="I16" i="3"/>
  <c r="I13" i="3"/>
  <c r="I23" i="3" s="1"/>
  <c r="I62" i="3" s="1"/>
  <c r="I5" i="3"/>
  <c r="D57" i="3"/>
  <c r="D60" i="3" s="1"/>
  <c r="D50" i="3"/>
  <c r="D44" i="3"/>
  <c r="D40" i="3"/>
  <c r="D30" i="3"/>
  <c r="D26" i="3"/>
  <c r="D16" i="3"/>
  <c r="D13" i="3"/>
  <c r="D23" i="3" s="1"/>
  <c r="D62" i="3" s="1"/>
  <c r="D5" i="3"/>
  <c r="E57" i="3" l="1"/>
  <c r="E60" i="3" s="1"/>
  <c r="E50" i="3"/>
  <c r="E44" i="3"/>
  <c r="E40" i="3"/>
  <c r="E30" i="3"/>
  <c r="E26" i="3"/>
  <c r="E23" i="3"/>
  <c r="E16" i="3"/>
  <c r="E13" i="3"/>
  <c r="E5" i="3"/>
  <c r="E62" i="3" l="1"/>
  <c r="H5" i="3"/>
  <c r="C5" i="3"/>
  <c r="H57" i="3"/>
  <c r="C57" i="3"/>
  <c r="H50" i="3"/>
  <c r="C50" i="3"/>
  <c r="H44" i="3"/>
  <c r="C44" i="3"/>
  <c r="H40" i="3"/>
  <c r="C40" i="3"/>
  <c r="H30" i="3"/>
  <c r="C30" i="3"/>
  <c r="H26" i="3"/>
  <c r="C26" i="3"/>
  <c r="H16" i="3"/>
  <c r="C16" i="3"/>
  <c r="H13" i="3"/>
  <c r="C13" i="3"/>
  <c r="H60" i="3" l="1"/>
  <c r="C60" i="3"/>
  <c r="H23" i="3"/>
  <c r="C23" i="3"/>
  <c r="H62" i="3"/>
  <c r="C62" i="3" l="1"/>
</calcChain>
</file>

<file path=xl/sharedStrings.xml><?xml version="1.0" encoding="utf-8"?>
<sst xmlns="http://schemas.openxmlformats.org/spreadsheetml/2006/main" count="66" uniqueCount="61">
  <si>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</si>
  <si>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</si>
  <si>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</si>
  <si>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</si>
  <si>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</si>
  <si>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</si>
  <si>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</si>
  <si>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</si>
  <si>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</si>
  <si>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</si>
  <si>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</si>
  <si>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</si>
  <si>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</si>
  <si>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</si>
  <si>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</si>
  <si>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</si>
  <si>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</si>
  <si>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</si>
  <si>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</si>
  <si>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</si>
  <si>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</si>
  <si>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</si>
  <si>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</si>
  <si>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</si>
  <si>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</si>
  <si>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</si>
  <si>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</si>
  <si>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</si>
  <si>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</si>
  <si>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</si>
  <si>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</si>
  <si>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</si>
  <si>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</si>
  <si>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</si>
  <si>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</si>
  <si>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</si>
  <si>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</si>
  <si>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</si>
  <si>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</si>
  <si>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</si>
  <si>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</si>
  <si>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</si>
  <si>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</si>
  <si>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</si>
  <si>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</si>
  <si>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</si>
  <si>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</si>
  <si>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</si>
  <si>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</si>
  <si>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</si>
  <si>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</si>
  <si>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</si>
  <si>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</si>
  <si>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</si>
  <si>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</si>
  <si>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mpio</t>
  </si>
  <si>
    <t>cmapa</t>
  </si>
  <si>
    <t>dif</t>
  </si>
  <si>
    <t>comude</t>
  </si>
  <si>
    <t>consolidado</t>
  </si>
  <si>
    <t>Municipio de Apaseo el Grande, Guanajuato
ESTADO DE ACTIVIDADES CONSOLIDADO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</si>
</sst>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6" xfId="8" applyFont="1" applyFill="1" applyBorder="1" applyAlignment="1" applyProtection="1">
      <alignment horizontal="left" vertical="top"/>
      <protection locked="0"/>
    </xf>
    <xf numFmtId="0" fontId="2" fillId="0" borderId="6" xfId="8" applyFont="1" applyFill="1" applyBorder="1" applyAlignment="1" applyProtection="1">
      <alignment vertical="top"/>
      <protection locked="0"/>
    </xf>
    <xf numFmtId="0" fontId="6" fillId="0" borderId="6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6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0" xfId="8" applyFont="1" applyFill="1" applyBorder="1" applyAlignment="1" applyProtection="1">
      <alignment horizontal="center" vertical="center" wrapText="1"/>
      <protection locked="0"/>
    </xf>
    <xf numFmtId="0" fontId="9" fillId="0" borderId="0" xfId="16" applyNumberFormat="1" applyFont="1" applyFill="1" applyBorder="1" applyAlignment="1" applyProtection="1">
      <alignment horizontal="center" vertical="center"/>
      <protection locked="0"/>
    </xf>
    <xf numFmtId="43" fontId="10" fillId="0" borderId="0" xfId="16" applyFont="1" applyFill="1" applyBorder="1" applyAlignment="1" applyProtection="1">
      <alignment horizontal="center" vertical="center"/>
      <protection locked="0"/>
    </xf>
    <xf numFmtId="43" fontId="10" fillId="0" borderId="0" xfId="16" applyFont="1" applyFill="1" applyBorder="1" applyAlignment="1" applyProtection="1">
      <alignment vertical="top" wrapText="1"/>
      <protection locked="0"/>
    </xf>
    <xf numFmtId="43" fontId="1" fillId="0" borderId="0" xfId="16" applyFont="1" applyFill="1" applyBorder="1" applyProtection="1">
      <protection locked="0"/>
    </xf>
    <xf numFmtId="43" fontId="1" fillId="0" borderId="0" xfId="16" applyFont="1" applyFill="1" applyBorder="1" applyAlignment="1" applyProtection="1">
      <protection locked="0"/>
    </xf>
    <xf numFmtId="43" fontId="10" fillId="0" borderId="0" xfId="16" applyFont="1" applyFill="1" applyBorder="1" applyAlignment="1" applyProtection="1">
      <alignment vertical="top"/>
      <protection locked="0"/>
    </xf>
    <xf numFmtId="43" fontId="1" fillId="0" borderId="2" xfId="16" applyFont="1" applyFill="1" applyBorder="1" applyAlignment="1" applyProtection="1">
      <alignment vertical="top"/>
      <protection locked="0"/>
    </xf>
    <xf numFmtId="0" fontId="9" fillId="0" borderId="1" xfId="16" applyNumberFormat="1" applyFont="1" applyFill="1" applyBorder="1" applyAlignment="1" applyProtection="1">
      <alignment horizontal="center" vertical="center"/>
      <protection locked="0"/>
    </xf>
    <xf numFmtId="43" fontId="10" fillId="0" borderId="1" xfId="16" applyFont="1" applyFill="1" applyBorder="1" applyAlignment="1" applyProtection="1">
      <alignment horizontal="center" vertical="center"/>
      <protection locked="0"/>
    </xf>
    <xf numFmtId="43" fontId="10" fillId="0" borderId="1" xfId="16" applyFont="1" applyFill="1" applyBorder="1" applyAlignment="1" applyProtection="1">
      <alignment vertical="top" wrapText="1"/>
      <protection locked="0"/>
    </xf>
    <xf numFmtId="43" fontId="1" fillId="0" borderId="1" xfId="16" applyFont="1" applyFill="1" applyBorder="1" applyProtection="1">
      <protection locked="0"/>
    </xf>
    <xf numFmtId="43" fontId="1" fillId="0" borderId="1" xfId="16" applyFont="1" applyFill="1" applyBorder="1" applyAlignment="1" applyProtection="1">
      <protection locked="0"/>
    </xf>
    <xf numFmtId="43" fontId="10" fillId="0" borderId="1" xfId="16" applyFont="1" applyFill="1" applyBorder="1" applyAlignment="1" applyProtection="1">
      <alignment vertical="top"/>
      <protection locked="0"/>
    </xf>
    <xf numFmtId="43" fontId="1" fillId="0" borderId="3" xfId="16" applyFont="1" applyFill="1" applyBorder="1" applyAlignment="1" applyProtection="1">
      <alignment vertical="top"/>
      <protection locked="0"/>
    </xf>
    <xf numFmtId="0" fontId="7" fillId="0" borderId="9" xfId="8" applyFont="1" applyFill="1" applyBorder="1" applyAlignment="1" applyProtection="1">
      <alignment horizontal="center" vertical="center"/>
      <protection locked="0"/>
    </xf>
    <xf numFmtId="0" fontId="2" fillId="0" borderId="9" xfId="8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2" fillId="0" borderId="9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12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12" xfId="8" applyFont="1" applyFill="1" applyBorder="1" applyAlignment="1" applyProtection="1">
      <alignment horizontal="center" vertical="center" wrapText="1"/>
      <protection locked="0"/>
    </xf>
    <xf numFmtId="4" fontId="2" fillId="0" borderId="2" xfId="2" applyNumberFormat="1" applyFont="1" applyFill="1" applyBorder="1" applyAlignment="1" applyProtection="1">
      <alignment vertical="top" wrapText="1"/>
      <protection locked="0"/>
    </xf>
    <xf numFmtId="0" fontId="2" fillId="0" borderId="2" xfId="8" applyFont="1" applyFill="1" applyBorder="1" applyAlignment="1" applyProtection="1">
      <alignment vertical="top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showGridLines="0" tabSelected="1" zoomScaleNormal="100" workbookViewId="0">
      <selection activeCell="B19" sqref="B19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6" width="25.83203125" style="1" hidden="1" customWidth="1"/>
    <col min="7" max="7" width="25.83203125" style="1" customWidth="1"/>
    <col min="8" max="8" width="25.83203125" style="1" hidden="1" customWidth="1"/>
    <col min="9" max="9" width="12.6640625" style="1" hidden="1" customWidth="1"/>
    <col min="10" max="10" width="0" style="1" hidden="1" customWidth="1"/>
    <col min="11" max="11" width="15" style="1" hidden="1" customWidth="1"/>
    <col min="12" max="12" width="13.6640625" style="1" bestFit="1" customWidth="1"/>
    <col min="13" max="16384" width="12" style="1"/>
  </cols>
  <sheetData>
    <row r="1" spans="1:12" ht="39.950000000000003" customHeight="1" x14ac:dyDescent="0.2">
      <c r="A1" s="31" t="s">
        <v>60</v>
      </c>
      <c r="B1" s="32"/>
      <c r="C1" s="32"/>
      <c r="D1" s="32"/>
      <c r="E1" s="32"/>
      <c r="F1" s="32"/>
      <c r="G1" s="56"/>
      <c r="H1" s="57"/>
    </row>
    <row r="2" spans="1:12" ht="39.950000000000003" customHeight="1" x14ac:dyDescent="0.2">
      <c r="A2" s="35"/>
      <c r="B2" s="36"/>
      <c r="C2" s="36" t="s">
        <v>55</v>
      </c>
      <c r="D2" s="36" t="s">
        <v>56</v>
      </c>
      <c r="E2" s="36" t="s">
        <v>57</v>
      </c>
      <c r="F2" s="36" t="s">
        <v>58</v>
      </c>
      <c r="G2" s="58" t="s">
        <v>59</v>
      </c>
      <c r="H2" s="59" t="s">
        <v>55</v>
      </c>
      <c r="I2" s="58" t="s">
        <v>56</v>
      </c>
      <c r="J2" s="58" t="s">
        <v>57</v>
      </c>
      <c r="K2" s="58" t="s">
        <v>58</v>
      </c>
      <c r="L2" s="58" t="s">
        <v>59</v>
      </c>
    </row>
    <row r="3" spans="1:12" ht="12.75" x14ac:dyDescent="0.2">
      <c r="A3" s="11"/>
      <c r="B3" s="8"/>
      <c r="C3" s="9">
        <v>2021</v>
      </c>
      <c r="D3" s="9">
        <v>2021</v>
      </c>
      <c r="E3" s="9">
        <v>2021</v>
      </c>
      <c r="F3" s="37">
        <v>2021</v>
      </c>
      <c r="G3" s="9">
        <v>2021</v>
      </c>
      <c r="H3" s="10">
        <v>2020</v>
      </c>
      <c r="I3" s="10">
        <v>2020</v>
      </c>
      <c r="J3" s="10">
        <v>2020</v>
      </c>
      <c r="K3" s="44">
        <v>2020</v>
      </c>
      <c r="L3" s="51">
        <v>2020</v>
      </c>
    </row>
    <row r="4" spans="1:12" s="2" customFormat="1" ht="12.75" x14ac:dyDescent="0.2">
      <c r="A4" s="4" t="s">
        <v>0</v>
      </c>
      <c r="B4" s="12"/>
      <c r="C4" s="13"/>
      <c r="D4" s="13"/>
      <c r="E4" s="13"/>
      <c r="F4" s="38"/>
      <c r="G4" s="13"/>
      <c r="H4" s="14"/>
      <c r="I4" s="14"/>
      <c r="K4" s="45"/>
      <c r="L4" s="52"/>
    </row>
    <row r="5" spans="1:12" ht="12.75" x14ac:dyDescent="0.2">
      <c r="A5" s="5" t="s">
        <v>46</v>
      </c>
      <c r="B5" s="2"/>
      <c r="C5" s="27">
        <f>SUM(C6:C12)</f>
        <v>66901684.32</v>
      </c>
      <c r="D5" s="27">
        <f>SUM(D6:D12)</f>
        <v>49700809.530000001</v>
      </c>
      <c r="E5" s="27">
        <f>SUM(E6:E12)</f>
        <v>811791.48</v>
      </c>
      <c r="F5" s="39">
        <v>0</v>
      </c>
      <c r="G5" s="53">
        <f>+SUM(C5:F5)</f>
        <v>117414285.33</v>
      </c>
      <c r="H5" s="28">
        <f>SUM(H6:H12)</f>
        <v>58326619.200000003</v>
      </c>
      <c r="I5" s="28">
        <f>SUM(I6:I12)</f>
        <v>47092117.080000006</v>
      </c>
      <c r="J5" s="1">
        <v>756271.01</v>
      </c>
      <c r="K5" s="46">
        <v>0</v>
      </c>
      <c r="L5" s="53">
        <f>+SUM(H5:K5)</f>
        <v>106175007.29000001</v>
      </c>
    </row>
    <row r="6" spans="1:12" ht="12.75" x14ac:dyDescent="0.2">
      <c r="A6" s="19"/>
      <c r="B6" s="20" t="s">
        <v>1</v>
      </c>
      <c r="C6" s="29">
        <v>44875949.18</v>
      </c>
      <c r="D6" s="29">
        <v>0</v>
      </c>
      <c r="E6" s="29">
        <v>0</v>
      </c>
      <c r="F6" s="40">
        <v>0</v>
      </c>
      <c r="G6" s="53">
        <f t="shared" ref="G6:G63" si="0">+SUM(C6:F6)</f>
        <v>44875949.18</v>
      </c>
      <c r="H6" s="30">
        <v>38429802.460000001</v>
      </c>
      <c r="I6" s="30">
        <v>0</v>
      </c>
      <c r="J6" s="1">
        <v>0</v>
      </c>
      <c r="K6" s="47">
        <v>0</v>
      </c>
      <c r="L6" s="53">
        <f t="shared" ref="L6:L63" si="1">+SUM(H6:K6)</f>
        <v>38429802.460000001</v>
      </c>
    </row>
    <row r="7" spans="1:12" ht="12.75" x14ac:dyDescent="0.2">
      <c r="A7" s="19"/>
      <c r="B7" s="20" t="s">
        <v>35</v>
      </c>
      <c r="C7" s="29">
        <v>0</v>
      </c>
      <c r="D7" s="29">
        <v>0</v>
      </c>
      <c r="E7" s="29">
        <v>0</v>
      </c>
      <c r="F7" s="40">
        <v>0</v>
      </c>
      <c r="G7" s="53">
        <f t="shared" si="0"/>
        <v>0</v>
      </c>
      <c r="H7" s="30">
        <v>0</v>
      </c>
      <c r="I7" s="30">
        <v>0</v>
      </c>
      <c r="J7" s="1">
        <v>0</v>
      </c>
      <c r="K7" s="47">
        <v>0</v>
      </c>
      <c r="L7" s="53">
        <f t="shared" si="1"/>
        <v>0</v>
      </c>
    </row>
    <row r="8" spans="1:12" ht="12.75" x14ac:dyDescent="0.2">
      <c r="A8" s="19"/>
      <c r="B8" s="20" t="s">
        <v>11</v>
      </c>
      <c r="C8" s="29">
        <v>20362.28</v>
      </c>
      <c r="D8" s="29">
        <v>0</v>
      </c>
      <c r="E8" s="29">
        <v>0</v>
      </c>
      <c r="F8" s="40">
        <v>0</v>
      </c>
      <c r="G8" s="53">
        <f t="shared" si="0"/>
        <v>20362.28</v>
      </c>
      <c r="H8" s="30">
        <v>0</v>
      </c>
      <c r="I8" s="30">
        <v>0</v>
      </c>
      <c r="J8" s="1">
        <v>0</v>
      </c>
      <c r="K8" s="47">
        <v>0</v>
      </c>
      <c r="L8" s="53">
        <f t="shared" si="1"/>
        <v>0</v>
      </c>
    </row>
    <row r="9" spans="1:12" ht="12.75" x14ac:dyDescent="0.2">
      <c r="A9" s="19"/>
      <c r="B9" s="20" t="s">
        <v>2</v>
      </c>
      <c r="C9" s="29">
        <v>15746886.789999999</v>
      </c>
      <c r="D9" s="29">
        <v>0</v>
      </c>
      <c r="E9" s="29">
        <v>0</v>
      </c>
      <c r="F9" s="40">
        <v>0</v>
      </c>
      <c r="G9" s="53">
        <f t="shared" si="0"/>
        <v>15746886.789999999</v>
      </c>
      <c r="H9" s="30">
        <v>15791415.039999999</v>
      </c>
      <c r="I9" s="30">
        <v>0</v>
      </c>
      <c r="J9" s="1">
        <v>0</v>
      </c>
      <c r="K9" s="47">
        <v>0</v>
      </c>
      <c r="L9" s="53">
        <f t="shared" si="1"/>
        <v>15791415.039999999</v>
      </c>
    </row>
    <row r="10" spans="1:12" ht="12.75" x14ac:dyDescent="0.2">
      <c r="A10" s="19"/>
      <c r="B10" s="20" t="s">
        <v>47</v>
      </c>
      <c r="C10" s="29">
        <v>2230140.85</v>
      </c>
      <c r="D10" s="29">
        <v>698099.1</v>
      </c>
      <c r="E10" s="29">
        <v>0</v>
      </c>
      <c r="F10" s="40">
        <v>0</v>
      </c>
      <c r="G10" s="53">
        <f t="shared" si="0"/>
        <v>2928239.95</v>
      </c>
      <c r="H10" s="30">
        <v>3132547.13</v>
      </c>
      <c r="I10" s="30">
        <v>868144.81</v>
      </c>
      <c r="J10" s="1">
        <v>0</v>
      </c>
      <c r="K10" s="47">
        <v>0</v>
      </c>
      <c r="L10" s="53">
        <f t="shared" si="1"/>
        <v>4000691.94</v>
      </c>
    </row>
    <row r="11" spans="1:12" ht="12.75" x14ac:dyDescent="0.2">
      <c r="A11" s="19"/>
      <c r="B11" s="20" t="s">
        <v>48</v>
      </c>
      <c r="C11" s="29">
        <v>4028345.22</v>
      </c>
      <c r="D11" s="29">
        <v>0</v>
      </c>
      <c r="E11" s="29">
        <v>0</v>
      </c>
      <c r="F11" s="40">
        <v>0</v>
      </c>
      <c r="G11" s="53">
        <f t="shared" si="0"/>
        <v>4028345.22</v>
      </c>
      <c r="H11" s="30">
        <v>972854.57</v>
      </c>
      <c r="I11" s="30">
        <v>0</v>
      </c>
      <c r="J11" s="1">
        <v>0</v>
      </c>
      <c r="K11" s="47">
        <v>0</v>
      </c>
      <c r="L11" s="53">
        <f t="shared" si="1"/>
        <v>972854.57</v>
      </c>
    </row>
    <row r="12" spans="1:12" ht="12.75" x14ac:dyDescent="0.2">
      <c r="A12" s="19"/>
      <c r="B12" s="20" t="s">
        <v>49</v>
      </c>
      <c r="C12" s="29">
        <v>0</v>
      </c>
      <c r="D12" s="29">
        <v>49002710.43</v>
      </c>
      <c r="E12" s="29">
        <v>811791.48</v>
      </c>
      <c r="F12" s="40">
        <v>0</v>
      </c>
      <c r="G12" s="53">
        <f t="shared" si="0"/>
        <v>49814501.909999996</v>
      </c>
      <c r="H12" s="30">
        <v>0</v>
      </c>
      <c r="I12" s="30">
        <v>46223972.270000003</v>
      </c>
      <c r="J12" s="1">
        <v>756271.01</v>
      </c>
      <c r="K12" s="47">
        <v>0</v>
      </c>
      <c r="L12" s="53">
        <f t="shared" si="1"/>
        <v>46980243.280000001</v>
      </c>
    </row>
    <row r="13" spans="1:12" ht="34.5" customHeight="1" x14ac:dyDescent="0.2">
      <c r="A13" s="33" t="s">
        <v>50</v>
      </c>
      <c r="B13" s="34"/>
      <c r="C13" s="27">
        <f>SUM(C14:C15)</f>
        <v>255875349.19</v>
      </c>
      <c r="D13" s="27">
        <f>SUM(D14:D15)</f>
        <v>140000</v>
      </c>
      <c r="E13" s="27">
        <f>SUM(E14:E15)</f>
        <v>14790529.65</v>
      </c>
      <c r="F13" s="39">
        <v>3588192.36</v>
      </c>
      <c r="G13" s="27">
        <f t="shared" si="0"/>
        <v>274394071.19999999</v>
      </c>
      <c r="H13" s="28">
        <f>SUM(H14:H15)</f>
        <v>264762054.72</v>
      </c>
      <c r="I13" s="28">
        <f>SUM(I14:I15)</f>
        <v>139089.25</v>
      </c>
      <c r="J13" s="1">
        <v>15174379.01</v>
      </c>
      <c r="K13" s="46">
        <v>3466852.52</v>
      </c>
      <c r="L13" s="54">
        <f t="shared" si="1"/>
        <v>283542375.5</v>
      </c>
    </row>
    <row r="14" spans="1:12" ht="22.5" x14ac:dyDescent="0.2">
      <c r="A14" s="19"/>
      <c r="B14" s="26" t="s">
        <v>51</v>
      </c>
      <c r="C14" s="29">
        <v>255875349.19</v>
      </c>
      <c r="D14" s="29">
        <v>140000</v>
      </c>
      <c r="E14" s="29">
        <v>0</v>
      </c>
      <c r="F14" s="40">
        <v>0</v>
      </c>
      <c r="G14" s="53">
        <f t="shared" si="0"/>
        <v>256015349.19</v>
      </c>
      <c r="H14" s="30">
        <v>264762054.72</v>
      </c>
      <c r="I14" s="30">
        <v>139089.25</v>
      </c>
      <c r="J14" s="1">
        <v>0</v>
      </c>
      <c r="K14" s="47">
        <v>0</v>
      </c>
      <c r="L14" s="53">
        <f t="shared" si="1"/>
        <v>264901143.97</v>
      </c>
    </row>
    <row r="15" spans="1:12" ht="12.75" x14ac:dyDescent="0.2">
      <c r="A15" s="19"/>
      <c r="B15" s="20" t="s">
        <v>52</v>
      </c>
      <c r="C15" s="29">
        <v>0</v>
      </c>
      <c r="D15" s="29">
        <v>0</v>
      </c>
      <c r="E15" s="29">
        <v>14790529.65</v>
      </c>
      <c r="F15" s="40">
        <v>3588192.36</v>
      </c>
      <c r="G15" s="53">
        <f t="shared" si="0"/>
        <v>18378722.010000002</v>
      </c>
      <c r="H15" s="30">
        <v>0</v>
      </c>
      <c r="I15" s="30">
        <v>0</v>
      </c>
      <c r="J15" s="1">
        <v>15174379.01</v>
      </c>
      <c r="K15" s="47">
        <v>3466852.52</v>
      </c>
      <c r="L15" s="53">
        <f t="shared" si="1"/>
        <v>18641231.530000001</v>
      </c>
    </row>
    <row r="16" spans="1:12" ht="12.75" x14ac:dyDescent="0.2">
      <c r="A16" s="5" t="s">
        <v>41</v>
      </c>
      <c r="B16" s="2"/>
      <c r="C16" s="27">
        <f>SUM(C17:C21)</f>
        <v>0</v>
      </c>
      <c r="D16" s="27">
        <f>SUM(D17:D21)</f>
        <v>0</v>
      </c>
      <c r="E16" s="27">
        <f>SUM(E17:E21)</f>
        <v>142708.14000000001</v>
      </c>
      <c r="F16" s="39">
        <v>0</v>
      </c>
      <c r="G16" s="53">
        <f t="shared" si="0"/>
        <v>142708.14000000001</v>
      </c>
      <c r="H16" s="28">
        <f>SUM(H17:H21)</f>
        <v>0</v>
      </c>
      <c r="I16" s="28">
        <f>SUM(I17:I21)</f>
        <v>0</v>
      </c>
      <c r="J16" s="1">
        <v>335561.45</v>
      </c>
      <c r="K16" s="46">
        <v>0</v>
      </c>
      <c r="L16" s="53">
        <f t="shared" si="1"/>
        <v>335561.45</v>
      </c>
    </row>
    <row r="17" spans="1:12" ht="12.75" x14ac:dyDescent="0.2">
      <c r="A17" s="19"/>
      <c r="B17" s="20" t="s">
        <v>36</v>
      </c>
      <c r="C17" s="29">
        <v>0</v>
      </c>
      <c r="D17" s="29">
        <v>0</v>
      </c>
      <c r="E17" s="29">
        <v>0</v>
      </c>
      <c r="F17" s="40">
        <v>0</v>
      </c>
      <c r="G17" s="53">
        <f t="shared" si="0"/>
        <v>0</v>
      </c>
      <c r="H17" s="30">
        <v>0</v>
      </c>
      <c r="I17" s="30">
        <v>0</v>
      </c>
      <c r="J17" s="1">
        <v>0</v>
      </c>
      <c r="K17" s="47">
        <v>0</v>
      </c>
      <c r="L17" s="53">
        <f t="shared" si="1"/>
        <v>0</v>
      </c>
    </row>
    <row r="18" spans="1:12" ht="12.75" x14ac:dyDescent="0.2">
      <c r="A18" s="19"/>
      <c r="B18" s="20" t="s">
        <v>12</v>
      </c>
      <c r="C18" s="29">
        <v>0</v>
      </c>
      <c r="D18" s="29">
        <v>0</v>
      </c>
      <c r="E18" s="29">
        <v>0</v>
      </c>
      <c r="F18" s="40">
        <v>0</v>
      </c>
      <c r="G18" s="53">
        <f t="shared" si="0"/>
        <v>0</v>
      </c>
      <c r="H18" s="30">
        <v>0</v>
      </c>
      <c r="I18" s="30">
        <v>0</v>
      </c>
      <c r="J18" s="1">
        <v>0</v>
      </c>
      <c r="K18" s="47">
        <v>0</v>
      </c>
      <c r="L18" s="53">
        <f t="shared" si="1"/>
        <v>0</v>
      </c>
    </row>
    <row r="19" spans="1:12" ht="12.75" x14ac:dyDescent="0.2">
      <c r="A19" s="19"/>
      <c r="B19" s="20" t="s">
        <v>13</v>
      </c>
      <c r="C19" s="29">
        <v>0</v>
      </c>
      <c r="D19" s="29">
        <v>0</v>
      </c>
      <c r="E19" s="29">
        <v>0</v>
      </c>
      <c r="F19" s="40">
        <v>0</v>
      </c>
      <c r="G19" s="53">
        <f t="shared" si="0"/>
        <v>0</v>
      </c>
      <c r="H19" s="30">
        <v>0</v>
      </c>
      <c r="I19" s="30">
        <v>0</v>
      </c>
      <c r="J19" s="1">
        <v>0</v>
      </c>
      <c r="K19" s="47">
        <v>0</v>
      </c>
      <c r="L19" s="53">
        <f t="shared" si="1"/>
        <v>0</v>
      </c>
    </row>
    <row r="20" spans="1:12" ht="12.75" x14ac:dyDescent="0.2">
      <c r="A20" s="19"/>
      <c r="B20" s="20" t="s">
        <v>14</v>
      </c>
      <c r="C20" s="29">
        <v>0</v>
      </c>
      <c r="D20" s="29">
        <v>0</v>
      </c>
      <c r="E20" s="29">
        <v>0</v>
      </c>
      <c r="F20" s="40">
        <v>0</v>
      </c>
      <c r="G20" s="53">
        <f t="shared" si="0"/>
        <v>0</v>
      </c>
      <c r="H20" s="30">
        <v>0</v>
      </c>
      <c r="I20" s="30">
        <v>0</v>
      </c>
      <c r="J20" s="1">
        <v>0</v>
      </c>
      <c r="K20" s="47">
        <v>0</v>
      </c>
      <c r="L20" s="53">
        <f t="shared" si="1"/>
        <v>0</v>
      </c>
    </row>
    <row r="21" spans="1:12" ht="12.75" x14ac:dyDescent="0.2">
      <c r="A21" s="19"/>
      <c r="B21" s="20" t="s">
        <v>15</v>
      </c>
      <c r="C21" s="29">
        <v>0</v>
      </c>
      <c r="D21" s="29">
        <v>0</v>
      </c>
      <c r="E21" s="29">
        <v>142708.14000000001</v>
      </c>
      <c r="F21" s="40">
        <v>0</v>
      </c>
      <c r="G21" s="53">
        <f t="shared" si="0"/>
        <v>142708.14000000001</v>
      </c>
      <c r="H21" s="30">
        <v>0</v>
      </c>
      <c r="I21" s="30">
        <v>0</v>
      </c>
      <c r="J21" s="1">
        <v>335561.45</v>
      </c>
      <c r="K21" s="47">
        <v>0</v>
      </c>
      <c r="L21" s="53">
        <f t="shared" si="1"/>
        <v>335561.45</v>
      </c>
    </row>
    <row r="22" spans="1:12" ht="12.75" x14ac:dyDescent="0.2">
      <c r="A22" s="19"/>
      <c r="B22" s="16"/>
      <c r="C22" s="17"/>
      <c r="D22" s="17"/>
      <c r="E22" s="17"/>
      <c r="F22" s="41"/>
      <c r="G22" s="27"/>
      <c r="H22" s="18"/>
      <c r="I22" s="18"/>
      <c r="K22" s="48"/>
      <c r="L22" s="53"/>
    </row>
    <row r="23" spans="1:12" ht="12.75" x14ac:dyDescent="0.2">
      <c r="A23" s="6" t="s">
        <v>9</v>
      </c>
      <c r="B23" s="21"/>
      <c r="C23" s="27">
        <f>SUM(C5+C13+C16)</f>
        <v>322777033.50999999</v>
      </c>
      <c r="D23" s="27">
        <f>SUM(D5+D13+D16)</f>
        <v>49840809.530000001</v>
      </c>
      <c r="E23" s="27">
        <f>SUM(E5+E13+E16)</f>
        <v>15745029.270000001</v>
      </c>
      <c r="F23" s="39">
        <v>3588192.36</v>
      </c>
      <c r="G23" s="27">
        <f t="shared" si="0"/>
        <v>391951064.66999996</v>
      </c>
      <c r="H23" s="3">
        <f>SUM(H5+H13+H16)</f>
        <v>323088673.92000002</v>
      </c>
      <c r="I23" s="3">
        <f>SUM(I5+I13+I16)</f>
        <v>47231206.330000006</v>
      </c>
      <c r="J23" s="1">
        <v>16266211.469999999</v>
      </c>
      <c r="K23" s="49">
        <v>3466852.52</v>
      </c>
      <c r="L23" s="54">
        <f t="shared" si="1"/>
        <v>390052944.24000001</v>
      </c>
    </row>
    <row r="24" spans="1:12" ht="12.75" x14ac:dyDescent="0.2">
      <c r="A24" s="19"/>
      <c r="B24" s="12"/>
      <c r="C24" s="15"/>
      <c r="D24" s="15"/>
      <c r="E24" s="15"/>
      <c r="F24" s="42"/>
      <c r="G24" s="27"/>
      <c r="H24" s="3"/>
      <c r="I24" s="3"/>
      <c r="K24" s="49"/>
      <c r="L24" s="53"/>
    </row>
    <row r="25" spans="1:12" s="2" customFormat="1" ht="12.75" x14ac:dyDescent="0.2">
      <c r="A25" s="4" t="s">
        <v>8</v>
      </c>
      <c r="B25" s="12"/>
      <c r="C25" s="13"/>
      <c r="D25" s="13"/>
      <c r="E25" s="13"/>
      <c r="F25" s="38"/>
      <c r="G25" s="27"/>
      <c r="H25" s="14"/>
      <c r="I25" s="14"/>
      <c r="K25" s="45"/>
      <c r="L25" s="53"/>
    </row>
    <row r="26" spans="1:12" ht="12.75" x14ac:dyDescent="0.2">
      <c r="A26" s="5" t="s">
        <v>42</v>
      </c>
      <c r="B26" s="2"/>
      <c r="C26" s="27">
        <f>SUM(C27:C29)</f>
        <v>225005676</v>
      </c>
      <c r="D26" s="27">
        <f>SUM(D27:D29)</f>
        <v>44197103.009999998</v>
      </c>
      <c r="E26" s="27">
        <f>SUM(E27:E29)</f>
        <v>15408042.93</v>
      </c>
      <c r="F26" s="39">
        <v>3160691.02</v>
      </c>
      <c r="G26" s="53">
        <f t="shared" si="0"/>
        <v>287771512.95999998</v>
      </c>
      <c r="H26" s="28">
        <f>SUM(H27:H29)</f>
        <v>201831807.02999997</v>
      </c>
      <c r="I26" s="28">
        <f>SUM(I27:I29)</f>
        <v>41708857.07</v>
      </c>
      <c r="J26" s="1">
        <v>14771030.73</v>
      </c>
      <c r="K26" s="46">
        <v>3025193.74</v>
      </c>
      <c r="L26" s="53">
        <f t="shared" si="1"/>
        <v>261336888.56999996</v>
      </c>
    </row>
    <row r="27" spans="1:12" ht="12.75" x14ac:dyDescent="0.2">
      <c r="A27" s="19"/>
      <c r="B27" s="20" t="s">
        <v>37</v>
      </c>
      <c r="C27" s="29">
        <v>149628357.49000001</v>
      </c>
      <c r="D27" s="29">
        <v>23711628.890000001</v>
      </c>
      <c r="E27" s="29">
        <v>13805350.59</v>
      </c>
      <c r="F27" s="40">
        <v>2901736.18</v>
      </c>
      <c r="G27" s="53">
        <f t="shared" si="0"/>
        <v>190047073.15000001</v>
      </c>
      <c r="H27" s="30">
        <v>133792057.66</v>
      </c>
      <c r="I27" s="30">
        <v>20780309.600000001</v>
      </c>
      <c r="J27" s="1">
        <v>13030711.16</v>
      </c>
      <c r="K27" s="47">
        <v>2725064.41</v>
      </c>
      <c r="L27" s="53">
        <f t="shared" si="1"/>
        <v>170328142.82999998</v>
      </c>
    </row>
    <row r="28" spans="1:12" ht="12.75" x14ac:dyDescent="0.2">
      <c r="A28" s="19"/>
      <c r="B28" s="20" t="s">
        <v>16</v>
      </c>
      <c r="C28" s="29">
        <v>31518176.66</v>
      </c>
      <c r="D28" s="29">
        <v>5517094.2599999998</v>
      </c>
      <c r="E28" s="29">
        <v>1000418.83</v>
      </c>
      <c r="F28" s="40">
        <v>203592.95</v>
      </c>
      <c r="G28" s="53">
        <f t="shared" si="0"/>
        <v>38239282.700000003</v>
      </c>
      <c r="H28" s="30">
        <v>26282566.039999999</v>
      </c>
      <c r="I28" s="30">
        <v>4888669.3899999997</v>
      </c>
      <c r="J28" s="1">
        <v>857396.05</v>
      </c>
      <c r="K28" s="47">
        <v>212144.26</v>
      </c>
      <c r="L28" s="53">
        <f t="shared" si="1"/>
        <v>32240775.740000002</v>
      </c>
    </row>
    <row r="29" spans="1:12" ht="12.75" x14ac:dyDescent="0.2">
      <c r="A29" s="19"/>
      <c r="B29" s="20" t="s">
        <v>17</v>
      </c>
      <c r="C29" s="29">
        <v>43859141.850000001</v>
      </c>
      <c r="D29" s="29">
        <v>14968379.859999999</v>
      </c>
      <c r="E29" s="29">
        <v>602273.51</v>
      </c>
      <c r="F29" s="40">
        <v>55361.89</v>
      </c>
      <c r="G29" s="53">
        <f t="shared" si="0"/>
        <v>59485157.109999999</v>
      </c>
      <c r="H29" s="30">
        <v>41757183.329999998</v>
      </c>
      <c r="I29" s="30">
        <v>16039878.08</v>
      </c>
      <c r="J29" s="1">
        <v>882923.52000000002</v>
      </c>
      <c r="K29" s="47">
        <v>87985.07</v>
      </c>
      <c r="L29" s="53">
        <f t="shared" si="1"/>
        <v>58767970</v>
      </c>
    </row>
    <row r="30" spans="1:12" ht="12.75" x14ac:dyDescent="0.2">
      <c r="A30" s="5" t="s">
        <v>53</v>
      </c>
      <c r="B30" s="2"/>
      <c r="C30" s="27">
        <f>SUM(C31:C39)</f>
        <v>40406766.879999995</v>
      </c>
      <c r="D30" s="27">
        <f>SUM(D31:D39)</f>
        <v>26509.15</v>
      </c>
      <c r="E30" s="27">
        <f>SUM(E31:E39)</f>
        <v>490975.45</v>
      </c>
      <c r="F30" s="39">
        <v>337026.14</v>
      </c>
      <c r="G30" s="54">
        <f t="shared" si="0"/>
        <v>41261277.619999997</v>
      </c>
      <c r="H30" s="28">
        <f>SUM(H31:H39)</f>
        <v>41988271.799999997</v>
      </c>
      <c r="I30" s="28">
        <f>SUM(I31:I39)</f>
        <v>10768.45</v>
      </c>
      <c r="J30" s="1">
        <v>467040.23</v>
      </c>
      <c r="K30" s="46">
        <v>290225.58</v>
      </c>
      <c r="L30" s="54">
        <f t="shared" si="1"/>
        <v>42756306.059999995</v>
      </c>
    </row>
    <row r="31" spans="1:12" ht="12.75" x14ac:dyDescent="0.2">
      <c r="A31" s="19"/>
      <c r="B31" s="20" t="s">
        <v>18</v>
      </c>
      <c r="C31" s="29">
        <v>0</v>
      </c>
      <c r="D31" s="29">
        <v>0</v>
      </c>
      <c r="E31" s="29">
        <v>0</v>
      </c>
      <c r="F31" s="40">
        <v>0</v>
      </c>
      <c r="G31" s="53">
        <f t="shared" si="0"/>
        <v>0</v>
      </c>
      <c r="H31" s="30">
        <v>0</v>
      </c>
      <c r="I31" s="30">
        <v>0</v>
      </c>
      <c r="J31" s="1">
        <v>0</v>
      </c>
      <c r="K31" s="47">
        <v>0</v>
      </c>
      <c r="L31" s="53">
        <f t="shared" si="1"/>
        <v>0</v>
      </c>
    </row>
    <row r="32" spans="1:12" ht="12.75" x14ac:dyDescent="0.2">
      <c r="A32" s="19"/>
      <c r="B32" s="20" t="s">
        <v>19</v>
      </c>
      <c r="C32" s="29">
        <v>950460</v>
      </c>
      <c r="D32" s="29">
        <v>0</v>
      </c>
      <c r="E32" s="29">
        <v>0</v>
      </c>
      <c r="F32" s="40">
        <v>0</v>
      </c>
      <c r="G32" s="53">
        <f t="shared" si="0"/>
        <v>950460</v>
      </c>
      <c r="H32" s="30">
        <v>790512</v>
      </c>
      <c r="I32" s="30">
        <v>0</v>
      </c>
      <c r="J32" s="1">
        <v>0</v>
      </c>
      <c r="K32" s="47">
        <v>0</v>
      </c>
      <c r="L32" s="53">
        <f t="shared" si="1"/>
        <v>790512</v>
      </c>
    </row>
    <row r="33" spans="1:12" ht="12.75" x14ac:dyDescent="0.2">
      <c r="A33" s="19"/>
      <c r="B33" s="20" t="s">
        <v>20</v>
      </c>
      <c r="C33" s="29">
        <v>18115738.469999999</v>
      </c>
      <c r="D33" s="29">
        <v>0</v>
      </c>
      <c r="E33" s="29">
        <v>0</v>
      </c>
      <c r="F33" s="40">
        <v>0</v>
      </c>
      <c r="G33" s="53">
        <f t="shared" si="0"/>
        <v>18115738.469999999</v>
      </c>
      <c r="H33" s="30">
        <v>18155515.390000001</v>
      </c>
      <c r="I33" s="30">
        <v>0</v>
      </c>
      <c r="J33" s="1">
        <v>0</v>
      </c>
      <c r="K33" s="47">
        <v>0</v>
      </c>
      <c r="L33" s="53">
        <f t="shared" si="1"/>
        <v>18155515.390000001</v>
      </c>
    </row>
    <row r="34" spans="1:12" ht="12.75" x14ac:dyDescent="0.2">
      <c r="A34" s="19"/>
      <c r="B34" s="20" t="s">
        <v>21</v>
      </c>
      <c r="C34" s="29">
        <v>21340568.41</v>
      </c>
      <c r="D34" s="29">
        <v>26509.15</v>
      </c>
      <c r="E34" s="29">
        <v>490975.45</v>
      </c>
      <c r="F34" s="40">
        <v>337026.14</v>
      </c>
      <c r="G34" s="53">
        <f t="shared" si="0"/>
        <v>22195079.149999999</v>
      </c>
      <c r="H34" s="30">
        <v>23042244.41</v>
      </c>
      <c r="I34" s="30">
        <v>10768.45</v>
      </c>
      <c r="J34" s="1">
        <v>467040.23</v>
      </c>
      <c r="K34" s="47">
        <v>290225.58</v>
      </c>
      <c r="L34" s="53">
        <f t="shared" si="1"/>
        <v>23810278.669999998</v>
      </c>
    </row>
    <row r="35" spans="1:12" ht="12.75" x14ac:dyDescent="0.2">
      <c r="A35" s="19"/>
      <c r="B35" s="20" t="s">
        <v>22</v>
      </c>
      <c r="C35" s="29">
        <v>0</v>
      </c>
      <c r="D35" s="29">
        <v>0</v>
      </c>
      <c r="E35" s="29">
        <v>0</v>
      </c>
      <c r="F35" s="40">
        <v>0</v>
      </c>
      <c r="G35" s="53">
        <f t="shared" si="0"/>
        <v>0</v>
      </c>
      <c r="H35" s="30">
        <v>0</v>
      </c>
      <c r="I35" s="30">
        <v>0</v>
      </c>
      <c r="J35" s="1">
        <v>0</v>
      </c>
      <c r="K35" s="47">
        <v>0</v>
      </c>
      <c r="L35" s="53">
        <f t="shared" si="1"/>
        <v>0</v>
      </c>
    </row>
    <row r="36" spans="1:12" ht="12.75" x14ac:dyDescent="0.2">
      <c r="A36" s="19"/>
      <c r="B36" s="20" t="s">
        <v>23</v>
      </c>
      <c r="C36" s="29">
        <v>0</v>
      </c>
      <c r="D36" s="29">
        <v>0</v>
      </c>
      <c r="E36" s="29">
        <v>0</v>
      </c>
      <c r="F36" s="40">
        <v>0</v>
      </c>
      <c r="G36" s="53">
        <f t="shared" si="0"/>
        <v>0</v>
      </c>
      <c r="H36" s="30">
        <v>0</v>
      </c>
      <c r="I36" s="30">
        <v>0</v>
      </c>
      <c r="J36" s="1">
        <v>0</v>
      </c>
      <c r="K36" s="47">
        <v>0</v>
      </c>
      <c r="L36" s="53">
        <f t="shared" si="1"/>
        <v>0</v>
      </c>
    </row>
    <row r="37" spans="1:12" ht="12.75" x14ac:dyDescent="0.2">
      <c r="A37" s="19"/>
      <c r="B37" s="20" t="s">
        <v>24</v>
      </c>
      <c r="C37" s="29">
        <v>0</v>
      </c>
      <c r="D37" s="29">
        <v>0</v>
      </c>
      <c r="E37" s="29">
        <v>0</v>
      </c>
      <c r="F37" s="40">
        <v>0</v>
      </c>
      <c r="G37" s="53">
        <f t="shared" si="0"/>
        <v>0</v>
      </c>
      <c r="H37" s="30">
        <v>0</v>
      </c>
      <c r="I37" s="30">
        <v>0</v>
      </c>
      <c r="J37" s="1">
        <v>0</v>
      </c>
      <c r="K37" s="47">
        <v>0</v>
      </c>
      <c r="L37" s="53">
        <f t="shared" si="1"/>
        <v>0</v>
      </c>
    </row>
    <row r="38" spans="1:12" ht="12.75" x14ac:dyDescent="0.2">
      <c r="A38" s="19"/>
      <c r="B38" s="20" t="s">
        <v>6</v>
      </c>
      <c r="C38" s="29">
        <v>0</v>
      </c>
      <c r="D38" s="29">
        <v>0</v>
      </c>
      <c r="E38" s="29">
        <v>0</v>
      </c>
      <c r="F38" s="40">
        <v>0</v>
      </c>
      <c r="G38" s="53">
        <f t="shared" si="0"/>
        <v>0</v>
      </c>
      <c r="H38" s="30">
        <v>0</v>
      </c>
      <c r="I38" s="30">
        <v>0</v>
      </c>
      <c r="J38" s="1">
        <v>0</v>
      </c>
      <c r="K38" s="47">
        <v>0</v>
      </c>
      <c r="L38" s="53">
        <f t="shared" si="1"/>
        <v>0</v>
      </c>
    </row>
    <row r="39" spans="1:12" ht="12.75" x14ac:dyDescent="0.2">
      <c r="A39" s="19"/>
      <c r="B39" s="20" t="s">
        <v>25</v>
      </c>
      <c r="C39" s="29">
        <v>0</v>
      </c>
      <c r="D39" s="29">
        <v>0</v>
      </c>
      <c r="E39" s="29">
        <v>0</v>
      </c>
      <c r="F39" s="40">
        <v>0</v>
      </c>
      <c r="G39" s="53">
        <f t="shared" si="0"/>
        <v>0</v>
      </c>
      <c r="H39" s="30">
        <v>0</v>
      </c>
      <c r="I39" s="30">
        <v>0</v>
      </c>
      <c r="J39" s="1">
        <v>0</v>
      </c>
      <c r="K39" s="47">
        <v>0</v>
      </c>
      <c r="L39" s="53">
        <f t="shared" si="1"/>
        <v>0</v>
      </c>
    </row>
    <row r="40" spans="1:12" ht="12.75" x14ac:dyDescent="0.2">
      <c r="A40" s="5" t="s">
        <v>10</v>
      </c>
      <c r="B40" s="2"/>
      <c r="C40" s="27">
        <f>SUM(C41:C43)</f>
        <v>15689801.050000001</v>
      </c>
      <c r="D40" s="27">
        <f>SUM(D41:D43)</f>
        <v>0</v>
      </c>
      <c r="E40" s="27">
        <f>SUM(E41:E43)</f>
        <v>262983.53000000003</v>
      </c>
      <c r="F40" s="39">
        <v>0</v>
      </c>
      <c r="G40" s="53">
        <f t="shared" si="0"/>
        <v>15952784.58</v>
      </c>
      <c r="H40" s="28">
        <f>SUM(H41:H43)</f>
        <v>12911179.92</v>
      </c>
      <c r="I40" s="28">
        <f>SUM(I41:I43)</f>
        <v>0</v>
      </c>
      <c r="J40" s="1">
        <v>418348.26</v>
      </c>
      <c r="K40" s="46">
        <v>0</v>
      </c>
      <c r="L40" s="53">
        <f t="shared" si="1"/>
        <v>13329528.18</v>
      </c>
    </row>
    <row r="41" spans="1:12" ht="12.75" x14ac:dyDescent="0.2">
      <c r="A41" s="19"/>
      <c r="B41" s="20" t="s">
        <v>3</v>
      </c>
      <c r="C41" s="29">
        <v>0</v>
      </c>
      <c r="D41" s="29">
        <v>0</v>
      </c>
      <c r="E41" s="29">
        <v>0</v>
      </c>
      <c r="F41" s="40">
        <v>0</v>
      </c>
      <c r="G41" s="53">
        <f t="shared" si="0"/>
        <v>0</v>
      </c>
      <c r="H41" s="30">
        <v>0</v>
      </c>
      <c r="I41" s="30">
        <v>0</v>
      </c>
      <c r="J41" s="1">
        <v>0</v>
      </c>
      <c r="K41" s="47">
        <v>0</v>
      </c>
      <c r="L41" s="53">
        <f t="shared" si="1"/>
        <v>0</v>
      </c>
    </row>
    <row r="42" spans="1:12" ht="12.75" x14ac:dyDescent="0.2">
      <c r="A42" s="19"/>
      <c r="B42" s="20" t="s">
        <v>4</v>
      </c>
      <c r="C42" s="29">
        <v>0</v>
      </c>
      <c r="D42" s="29">
        <v>0</v>
      </c>
      <c r="E42" s="29">
        <v>0</v>
      </c>
      <c r="F42" s="40">
        <v>0</v>
      </c>
      <c r="G42" s="53">
        <f t="shared" si="0"/>
        <v>0</v>
      </c>
      <c r="H42" s="30">
        <v>0</v>
      </c>
      <c r="I42" s="30">
        <v>0</v>
      </c>
      <c r="J42" s="1">
        <v>0</v>
      </c>
      <c r="K42" s="47">
        <v>0</v>
      </c>
      <c r="L42" s="53">
        <f t="shared" si="1"/>
        <v>0</v>
      </c>
    </row>
    <row r="43" spans="1:12" ht="12.75" x14ac:dyDescent="0.2">
      <c r="A43" s="19"/>
      <c r="B43" s="20" t="s">
        <v>5</v>
      </c>
      <c r="C43" s="29">
        <v>15689801.050000001</v>
      </c>
      <c r="D43" s="29">
        <v>0</v>
      </c>
      <c r="E43" s="29">
        <v>262983.53000000003</v>
      </c>
      <c r="F43" s="40">
        <v>0</v>
      </c>
      <c r="G43" s="53">
        <f t="shared" si="0"/>
        <v>15952784.58</v>
      </c>
      <c r="H43" s="30">
        <v>12911179.92</v>
      </c>
      <c r="I43" s="30">
        <v>0</v>
      </c>
      <c r="J43" s="1">
        <v>418348.26</v>
      </c>
      <c r="K43" s="47">
        <v>0</v>
      </c>
      <c r="L43" s="53">
        <f t="shared" si="1"/>
        <v>13329528.18</v>
      </c>
    </row>
    <row r="44" spans="1:12" ht="12.75" x14ac:dyDescent="0.2">
      <c r="A44" s="5" t="s">
        <v>43</v>
      </c>
      <c r="B44" s="2"/>
      <c r="C44" s="27">
        <f>SUM(C45:C49)</f>
        <v>0</v>
      </c>
      <c r="D44" s="27">
        <f>SUM(D45:D49)</f>
        <v>0</v>
      </c>
      <c r="E44" s="27">
        <f>SUM(E45:E49)</f>
        <v>0</v>
      </c>
      <c r="F44" s="39">
        <v>0</v>
      </c>
      <c r="G44" s="53">
        <f t="shared" si="0"/>
        <v>0</v>
      </c>
      <c r="H44" s="28">
        <f>SUM(H45:H49)</f>
        <v>16249.96</v>
      </c>
      <c r="I44" s="28">
        <f>SUM(I45:I49)</f>
        <v>0</v>
      </c>
      <c r="J44" s="1">
        <v>0</v>
      </c>
      <c r="K44" s="46">
        <v>0</v>
      </c>
      <c r="L44" s="53">
        <f t="shared" si="1"/>
        <v>16249.96</v>
      </c>
    </row>
    <row r="45" spans="1:12" ht="12.75" x14ac:dyDescent="0.2">
      <c r="A45" s="19"/>
      <c r="B45" s="20" t="s">
        <v>26</v>
      </c>
      <c r="C45" s="29">
        <v>0</v>
      </c>
      <c r="D45" s="29">
        <v>0</v>
      </c>
      <c r="E45" s="29">
        <v>0</v>
      </c>
      <c r="F45" s="40">
        <v>0</v>
      </c>
      <c r="G45" s="53">
        <f t="shared" si="0"/>
        <v>0</v>
      </c>
      <c r="H45" s="30">
        <v>16249.96</v>
      </c>
      <c r="I45" s="30">
        <v>0</v>
      </c>
      <c r="J45" s="1">
        <v>0</v>
      </c>
      <c r="K45" s="47">
        <v>0</v>
      </c>
      <c r="L45" s="53">
        <f t="shared" si="1"/>
        <v>16249.96</v>
      </c>
    </row>
    <row r="46" spans="1:12" ht="12.75" x14ac:dyDescent="0.2">
      <c r="A46" s="19"/>
      <c r="B46" s="20" t="s">
        <v>27</v>
      </c>
      <c r="C46" s="29">
        <v>0</v>
      </c>
      <c r="D46" s="29">
        <v>0</v>
      </c>
      <c r="E46" s="29">
        <v>0</v>
      </c>
      <c r="F46" s="40">
        <v>0</v>
      </c>
      <c r="G46" s="53">
        <f t="shared" si="0"/>
        <v>0</v>
      </c>
      <c r="H46" s="30">
        <v>0</v>
      </c>
      <c r="I46" s="30">
        <v>0</v>
      </c>
      <c r="J46" s="1">
        <v>0</v>
      </c>
      <c r="K46" s="47">
        <v>0</v>
      </c>
      <c r="L46" s="53">
        <f t="shared" si="1"/>
        <v>0</v>
      </c>
    </row>
    <row r="47" spans="1:12" ht="12.75" x14ac:dyDescent="0.2">
      <c r="A47" s="19"/>
      <c r="B47" s="20" t="s">
        <v>28</v>
      </c>
      <c r="C47" s="29">
        <v>0</v>
      </c>
      <c r="D47" s="29">
        <v>0</v>
      </c>
      <c r="E47" s="29">
        <v>0</v>
      </c>
      <c r="F47" s="40">
        <v>0</v>
      </c>
      <c r="G47" s="53">
        <f t="shared" si="0"/>
        <v>0</v>
      </c>
      <c r="H47" s="30">
        <v>0</v>
      </c>
      <c r="I47" s="30">
        <v>0</v>
      </c>
      <c r="J47" s="1">
        <v>0</v>
      </c>
      <c r="K47" s="47">
        <v>0</v>
      </c>
      <c r="L47" s="53">
        <f t="shared" si="1"/>
        <v>0</v>
      </c>
    </row>
    <row r="48" spans="1:12" ht="12.75" x14ac:dyDescent="0.2">
      <c r="A48" s="19"/>
      <c r="B48" s="20" t="s">
        <v>29</v>
      </c>
      <c r="C48" s="29">
        <v>0</v>
      </c>
      <c r="D48" s="29">
        <v>0</v>
      </c>
      <c r="E48" s="29">
        <v>0</v>
      </c>
      <c r="F48" s="40">
        <v>0</v>
      </c>
      <c r="G48" s="53">
        <f t="shared" si="0"/>
        <v>0</v>
      </c>
      <c r="H48" s="30">
        <v>0</v>
      </c>
      <c r="I48" s="30">
        <v>0</v>
      </c>
      <c r="J48" s="1">
        <v>0</v>
      </c>
      <c r="K48" s="47">
        <v>0</v>
      </c>
      <c r="L48" s="53">
        <f t="shared" si="1"/>
        <v>0</v>
      </c>
    </row>
    <row r="49" spans="1:13" ht="12.75" x14ac:dyDescent="0.2">
      <c r="A49" s="19"/>
      <c r="B49" s="20" t="s">
        <v>30</v>
      </c>
      <c r="C49" s="29">
        <v>0</v>
      </c>
      <c r="D49" s="29">
        <v>0</v>
      </c>
      <c r="E49" s="29">
        <v>0</v>
      </c>
      <c r="F49" s="40">
        <v>0</v>
      </c>
      <c r="G49" s="53">
        <f t="shared" si="0"/>
        <v>0</v>
      </c>
      <c r="H49" s="30">
        <v>0</v>
      </c>
      <c r="I49" s="30">
        <v>0</v>
      </c>
      <c r="J49" s="1">
        <v>0</v>
      </c>
      <c r="K49" s="47">
        <v>0</v>
      </c>
      <c r="L49" s="53">
        <f t="shared" si="1"/>
        <v>0</v>
      </c>
    </row>
    <row r="50" spans="1:13" ht="12.75" x14ac:dyDescent="0.2">
      <c r="A50" s="5" t="s">
        <v>44</v>
      </c>
      <c r="B50" s="2"/>
      <c r="C50" s="27">
        <f>SUM(C51:C56)</f>
        <v>5595149.8499999996</v>
      </c>
      <c r="D50" s="27">
        <f>SUM(D51:D56)</f>
        <v>3924731.71</v>
      </c>
      <c r="E50" s="27">
        <f>SUM(E51:E56)</f>
        <v>236260.2</v>
      </c>
      <c r="F50" s="39">
        <v>27189.16</v>
      </c>
      <c r="G50" s="27">
        <f t="shared" si="0"/>
        <v>9783330.9199999981</v>
      </c>
      <c r="H50" s="28">
        <f>SUM(H51:H56)</f>
        <v>6144330.8499999996</v>
      </c>
      <c r="I50" s="28">
        <f>SUM(I51:I56)</f>
        <v>3922766.18</v>
      </c>
      <c r="J50" s="1">
        <v>349063.4</v>
      </c>
      <c r="K50" s="46">
        <v>13651.96</v>
      </c>
      <c r="L50" s="54">
        <f t="shared" si="1"/>
        <v>10429812.390000001</v>
      </c>
    </row>
    <row r="51" spans="1:13" ht="12.75" x14ac:dyDescent="0.2">
      <c r="A51" s="19"/>
      <c r="B51" s="20" t="s">
        <v>31</v>
      </c>
      <c r="C51" s="29">
        <v>5595149.8499999996</v>
      </c>
      <c r="D51" s="29">
        <v>3924731.71</v>
      </c>
      <c r="E51" s="29">
        <v>236260.2</v>
      </c>
      <c r="F51" s="40">
        <v>27189.16</v>
      </c>
      <c r="G51" s="53">
        <f t="shared" si="0"/>
        <v>9783330.9199999981</v>
      </c>
      <c r="H51" s="30">
        <v>6144330.8499999996</v>
      </c>
      <c r="I51" s="30">
        <v>3922766.18</v>
      </c>
      <c r="J51" s="1">
        <v>349063.4</v>
      </c>
      <c r="K51" s="47">
        <v>13651.96</v>
      </c>
      <c r="L51" s="53">
        <f t="shared" si="1"/>
        <v>10429812.390000001</v>
      </c>
    </row>
    <row r="52" spans="1:13" ht="12.75" x14ac:dyDescent="0.2">
      <c r="A52" s="19"/>
      <c r="B52" s="20" t="s">
        <v>7</v>
      </c>
      <c r="C52" s="29">
        <v>0</v>
      </c>
      <c r="D52" s="29">
        <v>0</v>
      </c>
      <c r="E52" s="29">
        <v>0</v>
      </c>
      <c r="F52" s="40">
        <v>0</v>
      </c>
      <c r="G52" s="53">
        <f t="shared" si="0"/>
        <v>0</v>
      </c>
      <c r="H52" s="30">
        <v>0</v>
      </c>
      <c r="I52" s="30">
        <v>0</v>
      </c>
      <c r="J52" s="1">
        <v>0</v>
      </c>
      <c r="K52" s="47">
        <v>0</v>
      </c>
      <c r="L52" s="53">
        <f t="shared" si="1"/>
        <v>0</v>
      </c>
    </row>
    <row r="53" spans="1:13" ht="12.75" x14ac:dyDescent="0.2">
      <c r="A53" s="19"/>
      <c r="B53" s="20" t="s">
        <v>32</v>
      </c>
      <c r="C53" s="29">
        <v>0</v>
      </c>
      <c r="D53" s="29">
        <v>0</v>
      </c>
      <c r="E53" s="29">
        <v>0</v>
      </c>
      <c r="F53" s="40">
        <v>0</v>
      </c>
      <c r="G53" s="53">
        <f t="shared" si="0"/>
        <v>0</v>
      </c>
      <c r="H53" s="30">
        <v>0</v>
      </c>
      <c r="I53" s="30">
        <v>0</v>
      </c>
      <c r="J53" s="1">
        <v>0</v>
      </c>
      <c r="K53" s="47">
        <v>0</v>
      </c>
      <c r="L53" s="53">
        <f t="shared" si="1"/>
        <v>0</v>
      </c>
    </row>
    <row r="54" spans="1:13" ht="12.75" x14ac:dyDescent="0.2">
      <c r="A54" s="19"/>
      <c r="B54" s="20" t="s">
        <v>54</v>
      </c>
      <c r="C54" s="29">
        <v>0</v>
      </c>
      <c r="D54" s="29">
        <v>0</v>
      </c>
      <c r="E54" s="29">
        <v>0</v>
      </c>
      <c r="F54" s="40">
        <v>0</v>
      </c>
      <c r="G54" s="53">
        <f t="shared" si="0"/>
        <v>0</v>
      </c>
      <c r="H54" s="30">
        <v>0</v>
      </c>
      <c r="I54" s="30">
        <v>0</v>
      </c>
      <c r="J54" s="1">
        <v>0</v>
      </c>
      <c r="K54" s="47">
        <v>0</v>
      </c>
      <c r="L54" s="53">
        <f t="shared" si="1"/>
        <v>0</v>
      </c>
    </row>
    <row r="55" spans="1:13" ht="12.75" x14ac:dyDescent="0.2">
      <c r="A55" s="19"/>
      <c r="B55" s="20" t="s">
        <v>33</v>
      </c>
      <c r="C55" s="29">
        <v>0</v>
      </c>
      <c r="D55" s="29">
        <v>0</v>
      </c>
      <c r="E55" s="29">
        <v>0</v>
      </c>
      <c r="F55" s="40">
        <v>0</v>
      </c>
      <c r="G55" s="53">
        <f t="shared" si="0"/>
        <v>0</v>
      </c>
      <c r="H55" s="30">
        <v>0</v>
      </c>
      <c r="I55" s="30">
        <v>0</v>
      </c>
      <c r="J55" s="1">
        <v>0</v>
      </c>
      <c r="K55" s="47">
        <v>0</v>
      </c>
      <c r="L55" s="53">
        <f t="shared" si="1"/>
        <v>0</v>
      </c>
    </row>
    <row r="56" spans="1:13" ht="12.75" x14ac:dyDescent="0.2">
      <c r="A56" s="19"/>
      <c r="B56" s="20" t="s">
        <v>34</v>
      </c>
      <c r="C56" s="29">
        <v>0</v>
      </c>
      <c r="D56" s="29">
        <v>0</v>
      </c>
      <c r="E56" s="29">
        <v>0</v>
      </c>
      <c r="F56" s="40">
        <v>0</v>
      </c>
      <c r="G56" s="53">
        <f t="shared" si="0"/>
        <v>0</v>
      </c>
      <c r="H56" s="30">
        <v>0</v>
      </c>
      <c r="I56" s="30">
        <v>0</v>
      </c>
      <c r="J56" s="1">
        <v>0</v>
      </c>
      <c r="K56" s="47">
        <v>0</v>
      </c>
      <c r="L56" s="53">
        <f t="shared" si="1"/>
        <v>0</v>
      </c>
    </row>
    <row r="57" spans="1:13" ht="12.75" x14ac:dyDescent="0.2">
      <c r="A57" s="5" t="s">
        <v>40</v>
      </c>
      <c r="B57" s="2"/>
      <c r="C57" s="27">
        <f>SUM(C58)</f>
        <v>0</v>
      </c>
      <c r="D57" s="27">
        <f>SUM(D58)</f>
        <v>0</v>
      </c>
      <c r="E57" s="27">
        <f>SUM(E58)</f>
        <v>0</v>
      </c>
      <c r="F57" s="39">
        <v>0</v>
      </c>
      <c r="G57" s="53">
        <f t="shared" si="0"/>
        <v>0</v>
      </c>
      <c r="H57" s="28">
        <f>SUM(H58)</f>
        <v>0</v>
      </c>
      <c r="I57" s="28">
        <f>SUM(I58)</f>
        <v>0</v>
      </c>
      <c r="J57" s="1">
        <v>0</v>
      </c>
      <c r="K57" s="46">
        <v>0</v>
      </c>
      <c r="L57" s="53">
        <f t="shared" si="1"/>
        <v>0</v>
      </c>
    </row>
    <row r="58" spans="1:13" ht="12.75" x14ac:dyDescent="0.2">
      <c r="A58" s="19"/>
      <c r="B58" s="20" t="s">
        <v>38</v>
      </c>
      <c r="C58" s="29">
        <v>0</v>
      </c>
      <c r="D58" s="29">
        <v>0</v>
      </c>
      <c r="E58" s="29">
        <v>0</v>
      </c>
      <c r="F58" s="40">
        <v>0</v>
      </c>
      <c r="G58" s="53">
        <v>0</v>
      </c>
      <c r="H58" s="30">
        <v>0</v>
      </c>
      <c r="I58" s="30">
        <v>0</v>
      </c>
      <c r="J58" s="1">
        <v>0</v>
      </c>
      <c r="K58" s="47">
        <v>0</v>
      </c>
      <c r="L58" s="53">
        <f t="shared" si="1"/>
        <v>0</v>
      </c>
    </row>
    <row r="59" spans="1:13" ht="12.75" x14ac:dyDescent="0.2">
      <c r="A59" s="19"/>
      <c r="B59" s="16"/>
      <c r="C59" s="17"/>
      <c r="D59" s="17"/>
      <c r="E59" s="17"/>
      <c r="F59" s="41"/>
      <c r="G59" s="53"/>
      <c r="H59" s="18"/>
      <c r="I59" s="18"/>
      <c r="K59" s="48"/>
      <c r="L59" s="53">
        <f t="shared" si="1"/>
        <v>0</v>
      </c>
    </row>
    <row r="60" spans="1:13" ht="12.75" x14ac:dyDescent="0.2">
      <c r="A60" s="4" t="s">
        <v>45</v>
      </c>
      <c r="B60" s="12"/>
      <c r="C60" s="27">
        <f>SUM(C57+C50+C44+C40+C30+C26)</f>
        <v>286697393.77999997</v>
      </c>
      <c r="D60" s="27">
        <f>SUM(D57+D50+D44+D40+D30+D26)</f>
        <v>48148343.869999997</v>
      </c>
      <c r="E60" s="27">
        <f>SUM(E57+E50+E44+E40+E30+E26)</f>
        <v>16398262.109999999</v>
      </c>
      <c r="F60" s="39">
        <v>3524906.32</v>
      </c>
      <c r="G60" s="27">
        <f t="shared" si="0"/>
        <v>354768906.07999998</v>
      </c>
      <c r="H60" s="3">
        <f>SUM(H57+H50+H44+H40+H30+H26)</f>
        <v>262891839.55999997</v>
      </c>
      <c r="I60" s="3">
        <f>SUM(I57+I50+I44+I40+I30+I26)</f>
        <v>45642391.700000003</v>
      </c>
      <c r="J60" s="1">
        <v>16005482.620000001</v>
      </c>
      <c r="K60" s="49">
        <v>3329071.28</v>
      </c>
      <c r="L60" s="54">
        <f t="shared" si="1"/>
        <v>327868785.15999997</v>
      </c>
    </row>
    <row r="61" spans="1:13" ht="12.75" x14ac:dyDescent="0.2">
      <c r="A61" s="19"/>
      <c r="B61" s="12"/>
      <c r="C61" s="27"/>
      <c r="D61" s="27"/>
      <c r="E61" s="27"/>
      <c r="F61" s="39"/>
      <c r="G61" s="27"/>
      <c r="H61" s="3"/>
      <c r="I61" s="3"/>
      <c r="K61" s="49"/>
      <c r="L61" s="54"/>
    </row>
    <row r="62" spans="1:13" s="2" customFormat="1" ht="12.75" x14ac:dyDescent="0.2">
      <c r="A62" s="4" t="s">
        <v>39</v>
      </c>
      <c r="B62" s="12"/>
      <c r="C62" s="27">
        <f>C23-C60</f>
        <v>36079639.730000019</v>
      </c>
      <c r="D62" s="27">
        <f>D23-D60</f>
        <v>1692465.6600000039</v>
      </c>
      <c r="E62" s="27">
        <f>E23-E60</f>
        <v>-653232.83999999799</v>
      </c>
      <c r="F62" s="39">
        <v>63286.04</v>
      </c>
      <c r="G62" s="27">
        <f t="shared" si="0"/>
        <v>37182158.590000026</v>
      </c>
      <c r="H62" s="28">
        <f>H23-H60</f>
        <v>60196834.360000044</v>
      </c>
      <c r="I62" s="28">
        <f>I23-I60</f>
        <v>1588814.6300000027</v>
      </c>
      <c r="J62" s="2">
        <v>260728.84999999776</v>
      </c>
      <c r="K62" s="46">
        <v>137781.24</v>
      </c>
      <c r="L62" s="54">
        <f t="shared" si="1"/>
        <v>62184159.08000005</v>
      </c>
    </row>
    <row r="63" spans="1:13" s="2" customFormat="1" ht="12.75" x14ac:dyDescent="0.2">
      <c r="A63" s="22"/>
      <c r="B63" s="23"/>
      <c r="C63" s="24"/>
      <c r="D63" s="24"/>
      <c r="E63" s="24"/>
      <c r="F63" s="43"/>
      <c r="G63" s="60"/>
      <c r="H63" s="25"/>
      <c r="I63" s="25"/>
      <c r="J63" s="61"/>
      <c r="K63" s="50"/>
      <c r="L63" s="55"/>
    </row>
    <row r="64" spans="1:13" s="7" customForma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sheetProtection formatCells="0" formatColumns="0" formatRows="0" autoFilter="0"/>
  <mergeCells count="2">
    <mergeCell ref="A1:H1"/>
    <mergeCell ref="A13:B13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2018-03-04T05:17:13Z</cp:lastPrinted>
  <dcterms:created xsi:type="dcterms:W3CDTF">2012-12-11T20:29:16Z</dcterms:created>
  <dcterms:modified xsi:type="dcterms:W3CDTF">2022-03-24T17:39:41Z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