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47" i="4" l="1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H40" i="4"/>
  <c r="E40" i="4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86" i="4" l="1"/>
  <c r="G86" i="4"/>
  <c r="F86" i="4"/>
  <c r="E86" i="4"/>
  <c r="D86" i="4"/>
  <c r="H84" i="4"/>
  <c r="H82" i="4"/>
  <c r="H80" i="4"/>
  <c r="H78" i="4"/>
  <c r="H76" i="4"/>
  <c r="H74" i="4"/>
  <c r="H72" i="4"/>
  <c r="E84" i="4"/>
  <c r="E82" i="4"/>
  <c r="E80" i="4"/>
  <c r="E78" i="4"/>
  <c r="E76" i="4"/>
  <c r="E74" i="4"/>
  <c r="E72" i="4"/>
  <c r="C86" i="4"/>
  <c r="H64" i="4"/>
  <c r="G64" i="4"/>
  <c r="F64" i="4"/>
  <c r="H62" i="4"/>
  <c r="H61" i="4"/>
  <c r="H60" i="4"/>
  <c r="H59" i="4"/>
  <c r="E64" i="4"/>
  <c r="E62" i="4"/>
  <c r="E61" i="4"/>
  <c r="E60" i="4"/>
  <c r="E59" i="4"/>
  <c r="D64" i="4"/>
  <c r="C6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50" i="4"/>
  <c r="F50" i="4"/>
  <c r="D50" i="4"/>
  <c r="C50" i="4"/>
  <c r="H50" i="4" l="1"/>
  <c r="E50" i="4"/>
  <c r="H40" i="5" l="1"/>
  <c r="H39" i="5"/>
  <c r="H38" i="5"/>
  <c r="H37" i="5"/>
  <c r="H36" i="5" s="1"/>
  <c r="H34" i="5"/>
  <c r="H33" i="5"/>
  <c r="H32" i="5"/>
  <c r="H31" i="5"/>
  <c r="H30" i="5"/>
  <c r="H28" i="5"/>
  <c r="H26" i="5"/>
  <c r="H22" i="5"/>
  <c r="H20" i="5"/>
  <c r="H19" i="5"/>
  <c r="H12" i="5"/>
  <c r="H10" i="5"/>
  <c r="H8" i="5"/>
  <c r="E40" i="5"/>
  <c r="E39" i="5"/>
  <c r="E38" i="5"/>
  <c r="E36" i="5" s="1"/>
  <c r="E37" i="5"/>
  <c r="E34" i="5"/>
  <c r="E33" i="5"/>
  <c r="E32" i="5"/>
  <c r="E31" i="5"/>
  <c r="E30" i="5"/>
  <c r="E29" i="5"/>
  <c r="H29" i="5" s="1"/>
  <c r="E28" i="5"/>
  <c r="E27" i="5"/>
  <c r="H27" i="5" s="1"/>
  <c r="E26" i="5"/>
  <c r="E23" i="5"/>
  <c r="H23" i="5" s="1"/>
  <c r="E22" i="5"/>
  <c r="E21" i="5"/>
  <c r="H21" i="5" s="1"/>
  <c r="E20" i="5"/>
  <c r="E19" i="5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E9" i="5"/>
  <c r="H9" i="5" s="1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3" i="6"/>
  <c r="H62" i="6"/>
  <c r="H61" i="6"/>
  <c r="H60" i="6"/>
  <c r="H59" i="6"/>
  <c r="H58" i="6"/>
  <c r="H55" i="6"/>
  <c r="H51" i="6"/>
  <c r="H48" i="6"/>
  <c r="H47" i="6"/>
  <c r="H46" i="6"/>
  <c r="H42" i="6"/>
  <c r="H41" i="6"/>
  <c r="H40" i="6"/>
  <c r="H39" i="6"/>
  <c r="H38" i="6"/>
  <c r="H34" i="6"/>
  <c r="H31" i="6"/>
  <c r="H12" i="6"/>
  <c r="H11" i="6"/>
  <c r="H9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H64" i="6" s="1"/>
  <c r="E63" i="6"/>
  <c r="E62" i="6"/>
  <c r="E61" i="6"/>
  <c r="E60" i="6"/>
  <c r="E59" i="6"/>
  <c r="E58" i="6"/>
  <c r="E56" i="6"/>
  <c r="H56" i="6" s="1"/>
  <c r="E55" i="6"/>
  <c r="E54" i="6"/>
  <c r="H54" i="6" s="1"/>
  <c r="E52" i="6"/>
  <c r="H52" i="6" s="1"/>
  <c r="E51" i="6"/>
  <c r="E50" i="6"/>
  <c r="H50" i="6" s="1"/>
  <c r="E49" i="6"/>
  <c r="H49" i="6" s="1"/>
  <c r="E48" i="6"/>
  <c r="E47" i="6"/>
  <c r="E46" i="6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H36" i="6" s="1"/>
  <c r="E35" i="6"/>
  <c r="H35" i="6" s="1"/>
  <c r="E34" i="6"/>
  <c r="E32" i="6"/>
  <c r="H32" i="6" s="1"/>
  <c r="E31" i="6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H25" i="5" l="1"/>
  <c r="C42" i="5"/>
  <c r="H16" i="5"/>
  <c r="G42" i="5"/>
  <c r="F42" i="5"/>
  <c r="D42" i="5"/>
  <c r="E6" i="5"/>
  <c r="H6" i="5"/>
  <c r="E16" i="8"/>
  <c r="H6" i="8"/>
  <c r="H16" i="8" s="1"/>
  <c r="E65" i="6"/>
  <c r="H65" i="6" s="1"/>
  <c r="E53" i="6"/>
  <c r="H53" i="6" s="1"/>
  <c r="E43" i="6"/>
  <c r="H43" i="6" s="1"/>
  <c r="E33" i="6"/>
  <c r="H33" i="6" s="1"/>
  <c r="E23" i="6"/>
  <c r="H23" i="6" s="1"/>
  <c r="F77" i="6"/>
  <c r="D77" i="6"/>
  <c r="E13" i="6"/>
  <c r="H13" i="6" s="1"/>
  <c r="G77" i="6"/>
  <c r="C77" i="6"/>
  <c r="E5" i="6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<sst xmlns="http://schemas.openxmlformats.org/spreadsheetml/2006/main" count="237" uniqueCount="176">
  <si>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</si>
  <si>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</si>
  <si>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</si>
  <si>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</si>
  <si>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</si>
  <si>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</si>
  <si>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</si>
  <si>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</si>
  <si>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</si>
  <si>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</si>
  <si>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</si>
  <si>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</si>
  <si>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</si>
  <si>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</si>
  <si>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</si>
  <si>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</si>
  <si>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</si>
  <si>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</si>
  <si>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</si>
  <si>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</si>
  <si>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</si>
  <si>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</si>
  <si>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</si>
  <si>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</si>
  <si>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</si>
  <si>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</si>
  <si>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</si>
  <si>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</si>
  <si>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</si>
  <si>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</si>
  <si>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</si>
  <si>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</si>
  <si>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</si>
  <si>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</si>
  <si>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</si>
  <si>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</si>
  <si>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</si>
  <si>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</si>
  <si>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</si>
  <si>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</si>
  <si>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</si>
  <si>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</si>
  <si>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</si>
  <si>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</si>
  <si>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</si>
  <si>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</si>
  <si>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</si>
  <si>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</si>
  <si>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</si>
  <si>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</si>
  <si>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</si>
  <si>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</si>
  <si>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</si>
  <si>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</si>
  <si>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</si>
  <si>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</si>
  <si>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</si>
  <si>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</si>
  <si>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</si>
  <si>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</si>
  <si>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</si>
  <si>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</si>
  <si>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</si>
  <si>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</si>
  <si>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</si>
  <si>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</si>
  <si>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</si>
  <si>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</si>
  <si>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</si>
  <si>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</si>
  <si>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</si>
  <si>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</si>
  <si>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</si>
  <si>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</si>
  <si>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</si>
  <si>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</si>
  <si>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</si>
  <si>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</si>
  <si>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</si>
  <si>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</si>
  <si>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</si>
  <si>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</si>
  <si>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</si>
  <si>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</si>
  <si>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</si>
  <si>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</si>
  <si>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</si>
  <si>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</si>
  <si>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</si>
  <si>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</si>
  <si>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</si>
  <si>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</si>
  <si>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</si>
  <si>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</si>
  <si>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</si>
  <si>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</si>
  <si>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</si>
  <si>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</si>
  <si>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</si>
  <si>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</si>
  <si>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</si>
  <si>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</si>
  <si>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</si>
  <si>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</si>
  <si>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</si>
  <si>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</si>
  <si>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</si>
  <si>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</si>
  <si>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</si>
  <si>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</si>
  <si>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</si>
  <si>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</si>
  <si>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</si>
  <si>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</si>
  <si>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</si>
  <si>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</si>
  <si>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</si>
  <si>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</si>
  <si>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</si>
  <si>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</si>
  <si>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</si>
  <si>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</si>
  <si>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</si>
  <si>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</si>
  <si>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</si>
  <si>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</si>
  <si>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</si>
  <si>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</si>
  <si>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Apaseo el Grande, Guanajuato
Estado Analítico del Ejercicio del Presupuesto de Egresos
Clasificación por Objeto del Gasto(Capítulo y Concepto)
Del 1 de Enero AL 31 DE DICIEMBRE DEL 2021</t>
  </si>
  <si>
    <t>Municipio de Apaseo el Grande, Guanajuato
Estado Analítico del Ejercicio del Presupuesto de Egresos
Clasificación Ecónomica (Por Tipo de Gasto)
Del 1 de Enero AL 31 DE DICIEMBRE DEL 2021</t>
  </si>
  <si>
    <t>REGIDURIA</t>
  </si>
  <si>
    <t>COMITÉ ADQUISICIONES</t>
  </si>
  <si>
    <t>ROMAN BRAVO GOMEZ</t>
  </si>
  <si>
    <t>EMA HERNANDEZ ARELLANO</t>
  </si>
  <si>
    <t>JUAN ANTONIO CAMACHO MALAGON</t>
  </si>
  <si>
    <t>GUSTAVO GONZALEZ HERRERA</t>
  </si>
  <si>
    <t>ANDREA ABIGAIL OLVERA VALDES</t>
  </si>
  <si>
    <t>SAMUEL CABRERA LAZARINI</t>
  </si>
  <si>
    <t>GRACIELA SANCHEZ MENDOZA</t>
  </si>
  <si>
    <t>GUILLERMO ROBLES DOMINGUEZ</t>
  </si>
  <si>
    <t>SINDICATURA</t>
  </si>
  <si>
    <t>H. AYUNTAMIENTO</t>
  </si>
  <si>
    <t>SECRETARIA DEL H. AYUNTAMIENTO</t>
  </si>
  <si>
    <t>COMUNICACIÓN SOCIAL</t>
  </si>
  <si>
    <t>ACCESO A INFORMACION</t>
  </si>
  <si>
    <t>INSTITUTO DE LA MUJER</t>
  </si>
  <si>
    <t>INSTITUTO DE LA JUVENTUD</t>
  </si>
  <si>
    <t>TESORERIA MUNICIPAL</t>
  </si>
  <si>
    <t>CATASTRO</t>
  </si>
  <si>
    <t>FISCALIZACION</t>
  </si>
  <si>
    <t>JUZGADO MUNICIPAL</t>
  </si>
  <si>
    <t>CONTRALORIA MUNICIPAL</t>
  </si>
  <si>
    <t>OFICILIA MAYOR</t>
  </si>
  <si>
    <t>DESARROLLO ECONOMICO</t>
  </si>
  <si>
    <t>SEGURIDAD PUBLICA</t>
  </si>
  <si>
    <t>PROTECCION CIVIL</t>
  </si>
  <si>
    <t>CASA DE LA CULTURA</t>
  </si>
  <si>
    <t>BIBLIOTECAS MPLES.</t>
  </si>
  <si>
    <t>EDUCACION</t>
  </si>
  <si>
    <t>DESARROLLO URBANO</t>
  </si>
  <si>
    <t>DESARROLLO SOCIAL</t>
  </si>
  <si>
    <t>DESAR RURAL-AGROPECUARIO</t>
  </si>
  <si>
    <t>DIRECCION DE ECOLOGIA</t>
  </si>
  <si>
    <t>SERVICIOS MUNICIPALES</t>
  </si>
  <si>
    <t>LIMPIA</t>
  </si>
  <si>
    <t>PARQUES Y JARDINES</t>
  </si>
  <si>
    <t>RASTRO MUNICIPAL</t>
  </si>
  <si>
    <t>PANTEONES</t>
  </si>
  <si>
    <t>ALUMBRADO PUBLICO</t>
  </si>
  <si>
    <t>OBRAS PUBLICAS</t>
  </si>
  <si>
    <t>INSTITUTO MUNICIPAL DE PLANEACION</t>
  </si>
  <si>
    <t>Municipio de Apaseo el Grande, Guanajuato
Estado Analítico del Ejercicio del Presupuesto de Egresos
Clasificación Administrativa
Del 1 de Enero AL 31 DE DICIEMBRE DEL 2021</t>
  </si>
  <si>
    <t>Gobierno (Federal/Estatal/Municipal) de Municipio de Apaseo el Grande, Guanajuato
Estado Analítico del Ejercicio del Presupuesto de Egresos
Clasificación Administrativa
Del 1 de Enero AL 31 DE DICIEMBRE DEL 2021</t>
  </si>
  <si>
    <t>Sector Paraestatal del Gobierno (Federal/Estatal/Municipal) de Municipio de Apaseo el Grande, Guanajuato
Estado Analítico del Ejercicio del Presupuesto de Egresos
Clasificación Administrativa
Del 1 de Enero AL 31 DE DICIEMBRE DEL 2021</t>
  </si>
  <si>
    <t>Municipio de Apaseo el Grande, Guanajuato
Estado Análitico del Ejercicio del Presupuesto de Egresos
Clasificación Funcional (Finalidad y Función)
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</si>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</sst>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505023</xdr:colOff>
      <xdr:row>1</xdr:row>
      <xdr:rowOff>9524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8398" cy="63817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2371724</xdr:colOff>
      <xdr:row>93</xdr:row>
      <xdr:rowOff>95250</xdr:rowOff>
    </xdr:to>
    <xdr:sp macro="" textlink="">
      <xdr:nvSpPr>
        <xdr:cNvPr id="3" name="2 CuadroTexto"/>
        <xdr:cNvSpPr txBox="1"/>
      </xdr:nvSpPr>
      <xdr:spPr>
        <a:xfrm>
          <a:off x="333375" y="12658725"/>
          <a:ext cx="2371724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</a:t>
          </a:r>
        </a:p>
        <a:p>
          <a:pPr algn="ctr"/>
          <a:r>
            <a:rPr lang="es-MX" sz="1050"/>
            <a:t>L.A.E</a:t>
          </a:r>
          <a:r>
            <a:rPr lang="es-MX" sz="1050" baseline="0"/>
            <a:t> ANA LILIA RODRIGUEZ MOLINA</a:t>
          </a:r>
        </a:p>
        <a:p>
          <a:pPr algn="ctr"/>
          <a:r>
            <a:rPr lang="es-MX" sz="1050" baseline="0"/>
            <a:t>TESORERA MUNICIPAL</a:t>
          </a:r>
          <a:endParaRPr lang="es-MX" sz="1050"/>
        </a:p>
      </xdr:txBody>
    </xdr:sp>
    <xdr:clientData/>
  </xdr:twoCellAnchor>
  <xdr:twoCellAnchor>
    <xdr:from>
      <xdr:col>4</xdr:col>
      <xdr:colOff>504823</xdr:colOff>
      <xdr:row>84</xdr:row>
      <xdr:rowOff>38101</xdr:rowOff>
    </xdr:from>
    <xdr:to>
      <xdr:col>6</xdr:col>
      <xdr:colOff>1028699</xdr:colOff>
      <xdr:row>95</xdr:row>
      <xdr:rowOff>123826</xdr:rowOff>
    </xdr:to>
    <xdr:sp macro="" textlink="">
      <xdr:nvSpPr>
        <xdr:cNvPr id="4" name="3 CuadroTexto"/>
        <xdr:cNvSpPr txBox="1"/>
      </xdr:nvSpPr>
      <xdr:spPr>
        <a:xfrm>
          <a:off x="6610348" y="12696826"/>
          <a:ext cx="2619376" cy="1657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___________________________________</a:t>
          </a:r>
        </a:p>
        <a:p>
          <a:pPr algn="ctr"/>
          <a:r>
            <a:rPr lang="es-MX" sz="1050"/>
            <a:t>LIC. JOSE LUIS OLIVEROS USABIAGA</a:t>
          </a:r>
          <a:endParaRPr lang="es-MX" sz="1050" baseline="0"/>
        </a:p>
        <a:p>
          <a:pPr algn="ctr"/>
          <a:r>
            <a:rPr lang="es-MX" sz="1050" baseline="0"/>
            <a:t>PRESIDENTE MUNICIPAL</a:t>
          </a:r>
          <a:endParaRPr lang="es-MX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2371724</xdr:colOff>
      <xdr:row>33</xdr:row>
      <xdr:rowOff>95250</xdr:rowOff>
    </xdr:to>
    <xdr:sp macro="" textlink="">
      <xdr:nvSpPr>
        <xdr:cNvPr id="2" name="1 CuadroTexto"/>
        <xdr:cNvSpPr txBox="1"/>
      </xdr:nvSpPr>
      <xdr:spPr>
        <a:xfrm>
          <a:off x="333375" y="12658725"/>
          <a:ext cx="2371724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</a:t>
          </a:r>
        </a:p>
        <a:p>
          <a:pPr algn="ctr"/>
          <a:r>
            <a:rPr lang="es-MX" sz="1050"/>
            <a:t>L.A.E</a:t>
          </a:r>
          <a:r>
            <a:rPr lang="es-MX" sz="1050" baseline="0"/>
            <a:t> ANA LILIA RODRIGUEZ MOLINA</a:t>
          </a:r>
        </a:p>
        <a:p>
          <a:pPr algn="ctr"/>
          <a:r>
            <a:rPr lang="es-MX" sz="1050" baseline="0"/>
            <a:t>TESORERA MUNICIPAL</a:t>
          </a:r>
          <a:endParaRPr lang="es-MX" sz="1050"/>
        </a:p>
      </xdr:txBody>
    </xdr:sp>
    <xdr:clientData/>
  </xdr:twoCellAnchor>
  <xdr:twoCellAnchor>
    <xdr:from>
      <xdr:col>4</xdr:col>
      <xdr:colOff>504823</xdr:colOff>
      <xdr:row>24</xdr:row>
      <xdr:rowOff>38101</xdr:rowOff>
    </xdr:from>
    <xdr:to>
      <xdr:col>6</xdr:col>
      <xdr:colOff>1028699</xdr:colOff>
      <xdr:row>35</xdr:row>
      <xdr:rowOff>123826</xdr:rowOff>
    </xdr:to>
    <xdr:sp macro="" textlink="">
      <xdr:nvSpPr>
        <xdr:cNvPr id="3" name="2 CuadroTexto"/>
        <xdr:cNvSpPr txBox="1"/>
      </xdr:nvSpPr>
      <xdr:spPr>
        <a:xfrm>
          <a:off x="6610348" y="12696826"/>
          <a:ext cx="2619376" cy="1657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___________________________________</a:t>
          </a:r>
        </a:p>
        <a:p>
          <a:pPr algn="ctr"/>
          <a:r>
            <a:rPr lang="es-MX" sz="1050"/>
            <a:t>LIC. JOSE LUIS OLIVEROS USABIAGA</a:t>
          </a:r>
          <a:endParaRPr lang="es-MX" sz="1050" baseline="0"/>
        </a:p>
        <a:p>
          <a:pPr algn="ctr"/>
          <a:r>
            <a:rPr lang="es-MX" sz="1050" baseline="0"/>
            <a:t>PRESIDENTE MUNICIPAL</a:t>
          </a:r>
          <a:endParaRPr lang="es-MX" sz="105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676473</xdr:colOff>
      <xdr:row>1</xdr:row>
      <xdr:rowOff>9524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8398" cy="638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93</xdr:row>
      <xdr:rowOff>0</xdr:rowOff>
    </xdr:from>
    <xdr:to>
      <xdr:col>1</xdr:col>
      <xdr:colOff>2371724</xdr:colOff>
      <xdr:row>102</xdr:row>
      <xdr:rowOff>95250</xdr:rowOff>
    </xdr:to>
    <xdr:sp macro="" textlink="">
      <xdr:nvSpPr>
        <xdr:cNvPr id="2" name="1 CuadroTexto"/>
        <xdr:cNvSpPr txBox="1"/>
      </xdr:nvSpPr>
      <xdr:spPr>
        <a:xfrm>
          <a:off x="333375" y="12658725"/>
          <a:ext cx="2371724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</a:t>
          </a:r>
        </a:p>
        <a:p>
          <a:pPr algn="ctr"/>
          <a:r>
            <a:rPr lang="es-MX" sz="1050"/>
            <a:t>L.A.E</a:t>
          </a:r>
          <a:r>
            <a:rPr lang="es-MX" sz="1050" baseline="0"/>
            <a:t> ANA LILIA RODRIGUEZ MOLINA</a:t>
          </a:r>
        </a:p>
        <a:p>
          <a:pPr algn="ctr"/>
          <a:r>
            <a:rPr lang="es-MX" sz="1050" baseline="0"/>
            <a:t>TESORERA MUNICIPAL</a:t>
          </a:r>
          <a:endParaRPr lang="es-MX" sz="1050"/>
        </a:p>
      </xdr:txBody>
    </xdr:sp>
    <xdr:clientData/>
  </xdr:twoCellAnchor>
  <xdr:twoCellAnchor>
    <xdr:from>
      <xdr:col>4</xdr:col>
      <xdr:colOff>504823</xdr:colOff>
      <xdr:row>93</xdr:row>
      <xdr:rowOff>38101</xdr:rowOff>
    </xdr:from>
    <xdr:to>
      <xdr:col>6</xdr:col>
      <xdr:colOff>1028699</xdr:colOff>
      <xdr:row>104</xdr:row>
      <xdr:rowOff>123826</xdr:rowOff>
    </xdr:to>
    <xdr:sp macro="" textlink="">
      <xdr:nvSpPr>
        <xdr:cNvPr id="3" name="2 CuadroTexto"/>
        <xdr:cNvSpPr txBox="1"/>
      </xdr:nvSpPr>
      <xdr:spPr>
        <a:xfrm>
          <a:off x="6610348" y="12696826"/>
          <a:ext cx="2619376" cy="1657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___________________________________</a:t>
          </a:r>
        </a:p>
        <a:p>
          <a:pPr algn="ctr"/>
          <a:r>
            <a:rPr lang="es-MX" sz="1050"/>
            <a:t>LIC. JOSE LUIS OLIVEROS USABIAGA</a:t>
          </a:r>
          <a:endParaRPr lang="es-MX" sz="1050" baseline="0"/>
        </a:p>
        <a:p>
          <a:pPr algn="ctr"/>
          <a:r>
            <a:rPr lang="es-MX" sz="1050" baseline="0"/>
            <a:t>PRESIDENTE MUNICIPAL</a:t>
          </a:r>
          <a:endParaRPr lang="es-MX" sz="105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676473</xdr:colOff>
      <xdr:row>1</xdr:row>
      <xdr:rowOff>66674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8398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676473</xdr:colOff>
      <xdr:row>53</xdr:row>
      <xdr:rowOff>66674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29575"/>
          <a:ext cx="838398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</xdr:col>
      <xdr:colOff>676473</xdr:colOff>
      <xdr:row>67</xdr:row>
      <xdr:rowOff>66674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01325"/>
          <a:ext cx="838398" cy="638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0</xdr:rowOff>
    </xdr:from>
    <xdr:to>
      <xdr:col>1</xdr:col>
      <xdr:colOff>2371724</xdr:colOff>
      <xdr:row>58</xdr:row>
      <xdr:rowOff>95250</xdr:rowOff>
    </xdr:to>
    <xdr:sp macro="" textlink="">
      <xdr:nvSpPr>
        <xdr:cNvPr id="2" name="1 CuadroTexto"/>
        <xdr:cNvSpPr txBox="1"/>
      </xdr:nvSpPr>
      <xdr:spPr>
        <a:xfrm>
          <a:off x="333375" y="12658725"/>
          <a:ext cx="2371724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</a:t>
          </a:r>
        </a:p>
        <a:p>
          <a:pPr algn="ctr"/>
          <a:r>
            <a:rPr lang="es-MX" sz="1050"/>
            <a:t>L.A.E</a:t>
          </a:r>
          <a:r>
            <a:rPr lang="es-MX" sz="1050" baseline="0"/>
            <a:t> ANA LILIA RODRIGUEZ MOLINA</a:t>
          </a:r>
        </a:p>
        <a:p>
          <a:pPr algn="ctr"/>
          <a:r>
            <a:rPr lang="es-MX" sz="1050" baseline="0"/>
            <a:t>TESORERA MUNICIPAL</a:t>
          </a:r>
          <a:endParaRPr lang="es-MX" sz="1050"/>
        </a:p>
      </xdr:txBody>
    </xdr:sp>
    <xdr:clientData/>
  </xdr:twoCellAnchor>
  <xdr:twoCellAnchor>
    <xdr:from>
      <xdr:col>4</xdr:col>
      <xdr:colOff>504823</xdr:colOff>
      <xdr:row>49</xdr:row>
      <xdr:rowOff>38101</xdr:rowOff>
    </xdr:from>
    <xdr:to>
      <xdr:col>6</xdr:col>
      <xdr:colOff>1028699</xdr:colOff>
      <xdr:row>60</xdr:row>
      <xdr:rowOff>123826</xdr:rowOff>
    </xdr:to>
    <xdr:sp macro="" textlink="">
      <xdr:nvSpPr>
        <xdr:cNvPr id="3" name="2 CuadroTexto"/>
        <xdr:cNvSpPr txBox="1"/>
      </xdr:nvSpPr>
      <xdr:spPr>
        <a:xfrm>
          <a:off x="6610348" y="12696826"/>
          <a:ext cx="2619376" cy="1657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___________________________________</a:t>
          </a:r>
        </a:p>
        <a:p>
          <a:pPr algn="ctr"/>
          <a:r>
            <a:rPr lang="es-MX" sz="1050"/>
            <a:t>LIC. JOSE LUIS OLIVEROS USABIAGA</a:t>
          </a:r>
          <a:endParaRPr lang="es-MX" sz="1050" baseline="0"/>
        </a:p>
        <a:p>
          <a:pPr algn="ctr"/>
          <a:r>
            <a:rPr lang="es-MX" sz="1050" baseline="0"/>
            <a:t>PRESIDENTE MUNICIPAL</a:t>
          </a:r>
          <a:endParaRPr lang="es-MX" sz="105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562173</xdr:colOff>
      <xdr:row>1</xdr:row>
      <xdr:rowOff>9524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8398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workbookViewId="0">
      <selection activeCell="I92" sqref="A1:I9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161995480.07999998</v>
      </c>
      <c r="D5" s="14">
        <f>SUM(D6:D12)</f>
        <v>9127744.5100000016</v>
      </c>
      <c r="E5" s="14">
        <f>C5+D5</f>
        <v>171123224.58999997</v>
      </c>
      <c r="F5" s="14">
        <f>SUM(F6:F12)</f>
        <v>149628357.49000001</v>
      </c>
      <c r="G5" s="14">
        <f>SUM(G6:G12)</f>
        <v>149628357.49000001</v>
      </c>
      <c r="H5" s="14">
        <f>E5-F5</f>
        <v>21494867.099999964</v>
      </c>
    </row>
    <row r="6" spans="1:8" x14ac:dyDescent="0.2">
      <c r="A6" s="49">
        <v>1100</v>
      </c>
      <c r="B6" s="11" t="s">
        <v>70</v>
      </c>
      <c r="C6" s="15">
        <v>79556392.599999994</v>
      </c>
      <c r="D6" s="15">
        <v>3020232.38</v>
      </c>
      <c r="E6" s="15">
        <f t="shared" ref="E6:E69" si="0">C6+D6</f>
        <v>82576624.979999989</v>
      </c>
      <c r="F6" s="15">
        <v>72944641.719999999</v>
      </c>
      <c r="G6" s="15">
        <v>72944641.719999999</v>
      </c>
      <c r="H6" s="15">
        <f t="shared" ref="H6:H69" si="1">E6-F6</f>
        <v>9631983.2599999905</v>
      </c>
    </row>
    <row r="7" spans="1:8" x14ac:dyDescent="0.2">
      <c r="A7" s="49">
        <v>1200</v>
      </c>
      <c r="B7" s="11" t="s">
        <v>71</v>
      </c>
      <c r="C7" s="15">
        <v>14051405.17</v>
      </c>
      <c r="D7" s="15">
        <v>19356.89</v>
      </c>
      <c r="E7" s="15">
        <f t="shared" si="0"/>
        <v>14070762.060000001</v>
      </c>
      <c r="F7" s="15">
        <v>12659347.310000001</v>
      </c>
      <c r="G7" s="15">
        <v>12659347.310000001</v>
      </c>
      <c r="H7" s="15">
        <f t="shared" si="1"/>
        <v>1411414.75</v>
      </c>
    </row>
    <row r="8" spans="1:8" x14ac:dyDescent="0.2">
      <c r="A8" s="49">
        <v>1300</v>
      </c>
      <c r="B8" s="11" t="s">
        <v>72</v>
      </c>
      <c r="C8" s="15">
        <v>14330525.75</v>
      </c>
      <c r="D8" s="15">
        <v>338498.77</v>
      </c>
      <c r="E8" s="15">
        <f t="shared" si="0"/>
        <v>14669024.52</v>
      </c>
      <c r="F8" s="15">
        <v>12681752.15</v>
      </c>
      <c r="G8" s="15">
        <v>12681752.15</v>
      </c>
      <c r="H8" s="15">
        <f t="shared" si="1"/>
        <v>1987272.3699999992</v>
      </c>
    </row>
    <row r="9" spans="1:8" x14ac:dyDescent="0.2">
      <c r="A9" s="49">
        <v>1400</v>
      </c>
      <c r="B9" s="11" t="s">
        <v>35</v>
      </c>
      <c r="C9" s="15">
        <v>17361182.23</v>
      </c>
      <c r="D9" s="15">
        <v>2153229.14</v>
      </c>
      <c r="E9" s="15">
        <f t="shared" si="0"/>
        <v>19514411.370000001</v>
      </c>
      <c r="F9" s="15">
        <v>15468443.58</v>
      </c>
      <c r="G9" s="15">
        <v>15468443.58</v>
      </c>
      <c r="H9" s="15">
        <f t="shared" si="1"/>
        <v>4045967.790000001</v>
      </c>
    </row>
    <row r="10" spans="1:8" x14ac:dyDescent="0.2">
      <c r="A10" s="49">
        <v>1500</v>
      </c>
      <c r="B10" s="11" t="s">
        <v>73</v>
      </c>
      <c r="C10" s="15">
        <v>15243285.32</v>
      </c>
      <c r="D10" s="15">
        <v>4772259.28</v>
      </c>
      <c r="E10" s="15">
        <f t="shared" si="0"/>
        <v>20015544.600000001</v>
      </c>
      <c r="F10" s="15">
        <v>17229912.16</v>
      </c>
      <c r="G10" s="15">
        <v>17229912.16</v>
      </c>
      <c r="H10" s="15">
        <f t="shared" si="1"/>
        <v>2785632.4400000013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21452689.010000002</v>
      </c>
      <c r="D12" s="15">
        <v>-1175831.95</v>
      </c>
      <c r="E12" s="15">
        <f t="shared" si="0"/>
        <v>20276857.060000002</v>
      </c>
      <c r="F12" s="15">
        <v>18644260.57</v>
      </c>
      <c r="G12" s="15">
        <v>18644260.57</v>
      </c>
      <c r="H12" s="15">
        <f t="shared" si="1"/>
        <v>1632596.4900000021</v>
      </c>
    </row>
    <row r="13" spans="1:8" x14ac:dyDescent="0.2">
      <c r="A13" s="48" t="s">
        <v>62</v>
      </c>
      <c r="B13" s="7"/>
      <c r="C13" s="15">
        <f>SUM(C14:C22)</f>
        <v>25445569.07</v>
      </c>
      <c r="D13" s="15">
        <f>SUM(D14:D22)</f>
        <v>10601664.25</v>
      </c>
      <c r="E13" s="15">
        <f t="shared" si="0"/>
        <v>36047233.32</v>
      </c>
      <c r="F13" s="15">
        <f>SUM(F14:F22)</f>
        <v>31518176.66</v>
      </c>
      <c r="G13" s="15">
        <f>SUM(G14:G22)</f>
        <v>31490213.93</v>
      </c>
      <c r="H13" s="15">
        <f t="shared" si="1"/>
        <v>4529056.66</v>
      </c>
    </row>
    <row r="14" spans="1:8" x14ac:dyDescent="0.2">
      <c r="A14" s="49">
        <v>2100</v>
      </c>
      <c r="B14" s="11" t="s">
        <v>75</v>
      </c>
      <c r="C14" s="15">
        <v>3765426.49</v>
      </c>
      <c r="D14" s="15">
        <v>1788054.13</v>
      </c>
      <c r="E14" s="15">
        <f t="shared" si="0"/>
        <v>5553480.6200000001</v>
      </c>
      <c r="F14" s="15">
        <v>4648915.7300000004</v>
      </c>
      <c r="G14" s="15">
        <v>4638913</v>
      </c>
      <c r="H14" s="15">
        <f t="shared" si="1"/>
        <v>904564.88999999966</v>
      </c>
    </row>
    <row r="15" spans="1:8" x14ac:dyDescent="0.2">
      <c r="A15" s="49">
        <v>2200</v>
      </c>
      <c r="B15" s="11" t="s">
        <v>76</v>
      </c>
      <c r="C15" s="15">
        <v>115792.66</v>
      </c>
      <c r="D15" s="15">
        <v>96348</v>
      </c>
      <c r="E15" s="15">
        <f t="shared" si="0"/>
        <v>212140.66</v>
      </c>
      <c r="F15" s="15">
        <v>177455.2</v>
      </c>
      <c r="G15" s="15">
        <v>177455.2</v>
      </c>
      <c r="H15" s="15">
        <f t="shared" si="1"/>
        <v>34685.459999999992</v>
      </c>
    </row>
    <row r="16" spans="1:8" x14ac:dyDescent="0.2">
      <c r="A16" s="49">
        <v>2300</v>
      </c>
      <c r="B16" s="11" t="s">
        <v>77</v>
      </c>
      <c r="C16" s="15">
        <v>15000</v>
      </c>
      <c r="D16" s="15">
        <v>390000</v>
      </c>
      <c r="E16" s="15">
        <f t="shared" si="0"/>
        <v>405000</v>
      </c>
      <c r="F16" s="15">
        <v>379131.21</v>
      </c>
      <c r="G16" s="15">
        <v>379131.21</v>
      </c>
      <c r="H16" s="15">
        <f t="shared" si="1"/>
        <v>25868.789999999979</v>
      </c>
    </row>
    <row r="17" spans="1:8" x14ac:dyDescent="0.2">
      <c r="A17" s="49">
        <v>2400</v>
      </c>
      <c r="B17" s="11" t="s">
        <v>78</v>
      </c>
      <c r="C17" s="15">
        <v>2506609.6</v>
      </c>
      <c r="D17" s="15">
        <v>4569799.0999999996</v>
      </c>
      <c r="E17" s="15">
        <f t="shared" si="0"/>
        <v>7076408.6999999993</v>
      </c>
      <c r="F17" s="15">
        <v>6192094.0800000001</v>
      </c>
      <c r="G17" s="15">
        <v>6192094.0800000001</v>
      </c>
      <c r="H17" s="15">
        <f t="shared" si="1"/>
        <v>884314.61999999918</v>
      </c>
    </row>
    <row r="18" spans="1:8" x14ac:dyDescent="0.2">
      <c r="A18" s="49">
        <v>2500</v>
      </c>
      <c r="B18" s="11" t="s">
        <v>79</v>
      </c>
      <c r="C18" s="15">
        <v>167527.43</v>
      </c>
      <c r="D18" s="15">
        <v>127489.94</v>
      </c>
      <c r="E18" s="15">
        <f t="shared" si="0"/>
        <v>295017.37</v>
      </c>
      <c r="F18" s="15">
        <v>224747.53</v>
      </c>
      <c r="G18" s="15">
        <v>206787.53</v>
      </c>
      <c r="H18" s="15">
        <f t="shared" si="1"/>
        <v>70269.84</v>
      </c>
    </row>
    <row r="19" spans="1:8" x14ac:dyDescent="0.2">
      <c r="A19" s="49">
        <v>2600</v>
      </c>
      <c r="B19" s="11" t="s">
        <v>80</v>
      </c>
      <c r="C19" s="15">
        <v>13912264.34</v>
      </c>
      <c r="D19" s="15">
        <v>2073850.37</v>
      </c>
      <c r="E19" s="15">
        <f t="shared" si="0"/>
        <v>15986114.710000001</v>
      </c>
      <c r="F19" s="15">
        <v>14764450.82</v>
      </c>
      <c r="G19" s="15">
        <v>14764450.82</v>
      </c>
      <c r="H19" s="15">
        <f t="shared" si="1"/>
        <v>1221663.8900000006</v>
      </c>
    </row>
    <row r="20" spans="1:8" x14ac:dyDescent="0.2">
      <c r="A20" s="49">
        <v>2700</v>
      </c>
      <c r="B20" s="11" t="s">
        <v>81</v>
      </c>
      <c r="C20" s="15">
        <v>1193333.77</v>
      </c>
      <c r="D20" s="15">
        <v>464202.9</v>
      </c>
      <c r="E20" s="15">
        <f t="shared" si="0"/>
        <v>1657536.67</v>
      </c>
      <c r="F20" s="15">
        <v>1535908.98</v>
      </c>
      <c r="G20" s="15">
        <v>1535908.98</v>
      </c>
      <c r="H20" s="15">
        <f t="shared" si="1"/>
        <v>121627.68999999994</v>
      </c>
    </row>
    <row r="21" spans="1:8" x14ac:dyDescent="0.2">
      <c r="A21" s="49">
        <v>2800</v>
      </c>
      <c r="B21" s="11" t="s">
        <v>82</v>
      </c>
      <c r="C21" s="15">
        <v>2000</v>
      </c>
      <c r="D21" s="15">
        <v>14878</v>
      </c>
      <c r="E21" s="15">
        <f t="shared" si="0"/>
        <v>16878</v>
      </c>
      <c r="F21" s="15">
        <v>16878</v>
      </c>
      <c r="G21" s="15">
        <v>16878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3767614.78</v>
      </c>
      <c r="D22" s="15">
        <v>1077041.81</v>
      </c>
      <c r="E22" s="15">
        <f t="shared" si="0"/>
        <v>4844656.59</v>
      </c>
      <c r="F22" s="15">
        <v>3578595.11</v>
      </c>
      <c r="G22" s="15">
        <v>3578595.11</v>
      </c>
      <c r="H22" s="15">
        <f t="shared" si="1"/>
        <v>1266061.48</v>
      </c>
    </row>
    <row r="23" spans="1:8" x14ac:dyDescent="0.2">
      <c r="A23" s="48" t="s">
        <v>63</v>
      </c>
      <c r="B23" s="7"/>
      <c r="C23" s="15">
        <f>SUM(C24:C32)</f>
        <v>31712339.66</v>
      </c>
      <c r="D23" s="15">
        <f>SUM(D24:D32)</f>
        <v>24917748.519999996</v>
      </c>
      <c r="E23" s="15">
        <f t="shared" si="0"/>
        <v>56630088.179999992</v>
      </c>
      <c r="F23" s="15">
        <f>SUM(F24:F32)</f>
        <v>43859141.849999994</v>
      </c>
      <c r="G23" s="15">
        <f>SUM(G24:G32)</f>
        <v>43619933.849999994</v>
      </c>
      <c r="H23" s="15">
        <f t="shared" si="1"/>
        <v>12770946.329999998</v>
      </c>
    </row>
    <row r="24" spans="1:8" x14ac:dyDescent="0.2">
      <c r="A24" s="49">
        <v>3100</v>
      </c>
      <c r="B24" s="11" t="s">
        <v>84</v>
      </c>
      <c r="C24" s="15">
        <v>2409501.2599999998</v>
      </c>
      <c r="D24" s="15">
        <v>4502640.59</v>
      </c>
      <c r="E24" s="15">
        <f t="shared" si="0"/>
        <v>6912141.8499999996</v>
      </c>
      <c r="F24" s="15">
        <v>6304705.1799999997</v>
      </c>
      <c r="G24" s="15">
        <v>6260442.1799999997</v>
      </c>
      <c r="H24" s="15">
        <f t="shared" si="1"/>
        <v>607436.66999999993</v>
      </c>
    </row>
    <row r="25" spans="1:8" x14ac:dyDescent="0.2">
      <c r="A25" s="49">
        <v>3200</v>
      </c>
      <c r="B25" s="11" t="s">
        <v>85</v>
      </c>
      <c r="C25" s="15">
        <v>1947539.28</v>
      </c>
      <c r="D25" s="15">
        <v>1785036</v>
      </c>
      <c r="E25" s="15">
        <f t="shared" si="0"/>
        <v>3732575.2800000003</v>
      </c>
      <c r="F25" s="15">
        <v>2646200.2799999998</v>
      </c>
      <c r="G25" s="15">
        <v>2646200.2799999998</v>
      </c>
      <c r="H25" s="15">
        <f t="shared" si="1"/>
        <v>1086375.0000000005</v>
      </c>
    </row>
    <row r="26" spans="1:8" x14ac:dyDescent="0.2">
      <c r="A26" s="49">
        <v>3300</v>
      </c>
      <c r="B26" s="11" t="s">
        <v>86</v>
      </c>
      <c r="C26" s="15">
        <v>763461.86</v>
      </c>
      <c r="D26" s="15">
        <v>1421278.42</v>
      </c>
      <c r="E26" s="15">
        <f t="shared" si="0"/>
        <v>2184740.2799999998</v>
      </c>
      <c r="F26" s="15">
        <v>1849546.36</v>
      </c>
      <c r="G26" s="15">
        <v>1849546.36</v>
      </c>
      <c r="H26" s="15">
        <f t="shared" si="1"/>
        <v>335193.91999999969</v>
      </c>
    </row>
    <row r="27" spans="1:8" x14ac:dyDescent="0.2">
      <c r="A27" s="49">
        <v>3400</v>
      </c>
      <c r="B27" s="11" t="s">
        <v>87</v>
      </c>
      <c r="C27" s="15">
        <v>1646345.06</v>
      </c>
      <c r="D27" s="15">
        <v>-10583.12</v>
      </c>
      <c r="E27" s="15">
        <f t="shared" si="0"/>
        <v>1635761.94</v>
      </c>
      <c r="F27" s="15">
        <v>1264315.67</v>
      </c>
      <c r="G27" s="15">
        <v>1264315.67</v>
      </c>
      <c r="H27" s="15">
        <f t="shared" si="1"/>
        <v>371446.27</v>
      </c>
    </row>
    <row r="28" spans="1:8" x14ac:dyDescent="0.2">
      <c r="A28" s="49">
        <v>3500</v>
      </c>
      <c r="B28" s="11" t="s">
        <v>88</v>
      </c>
      <c r="C28" s="15">
        <v>9800268.0500000007</v>
      </c>
      <c r="D28" s="15">
        <v>13177960.310000001</v>
      </c>
      <c r="E28" s="15">
        <f t="shared" si="0"/>
        <v>22978228.359999999</v>
      </c>
      <c r="F28" s="15">
        <v>16857765.399999999</v>
      </c>
      <c r="G28" s="15">
        <v>16857765.399999999</v>
      </c>
      <c r="H28" s="15">
        <f t="shared" si="1"/>
        <v>6120462.9600000009</v>
      </c>
    </row>
    <row r="29" spans="1:8" x14ac:dyDescent="0.2">
      <c r="A29" s="49">
        <v>3600</v>
      </c>
      <c r="B29" s="11" t="s">
        <v>89</v>
      </c>
      <c r="C29" s="15">
        <v>2150862.06</v>
      </c>
      <c r="D29" s="15">
        <v>1137577.42</v>
      </c>
      <c r="E29" s="15">
        <f t="shared" si="0"/>
        <v>3288439.48</v>
      </c>
      <c r="F29" s="15">
        <v>2865082.28</v>
      </c>
      <c r="G29" s="15">
        <v>2865082.28</v>
      </c>
      <c r="H29" s="15">
        <f t="shared" si="1"/>
        <v>423357.20000000019</v>
      </c>
    </row>
    <row r="30" spans="1:8" x14ac:dyDescent="0.2">
      <c r="A30" s="49">
        <v>3700</v>
      </c>
      <c r="B30" s="11" t="s">
        <v>90</v>
      </c>
      <c r="C30" s="15">
        <v>499682.14</v>
      </c>
      <c r="D30" s="15">
        <v>-261277.21</v>
      </c>
      <c r="E30" s="15">
        <f t="shared" si="0"/>
        <v>238404.93000000002</v>
      </c>
      <c r="F30" s="15">
        <v>100922.31</v>
      </c>
      <c r="G30" s="15">
        <v>100922.31</v>
      </c>
      <c r="H30" s="15">
        <f t="shared" si="1"/>
        <v>137482.62000000002</v>
      </c>
    </row>
    <row r="31" spans="1:8" x14ac:dyDescent="0.2">
      <c r="A31" s="49">
        <v>3800</v>
      </c>
      <c r="B31" s="11" t="s">
        <v>91</v>
      </c>
      <c r="C31" s="15">
        <v>9521257.8900000006</v>
      </c>
      <c r="D31" s="15">
        <v>406815.2</v>
      </c>
      <c r="E31" s="15">
        <f t="shared" si="0"/>
        <v>9928073.0899999999</v>
      </c>
      <c r="F31" s="15">
        <v>9648142.0399999991</v>
      </c>
      <c r="G31" s="15">
        <v>9648142.0399999991</v>
      </c>
      <c r="H31" s="15">
        <f t="shared" si="1"/>
        <v>279931.05000000075</v>
      </c>
    </row>
    <row r="32" spans="1:8" x14ac:dyDescent="0.2">
      <c r="A32" s="49">
        <v>3900</v>
      </c>
      <c r="B32" s="11" t="s">
        <v>19</v>
      </c>
      <c r="C32" s="15">
        <v>2973422.06</v>
      </c>
      <c r="D32" s="15">
        <v>2758300.91</v>
      </c>
      <c r="E32" s="15">
        <f t="shared" si="0"/>
        <v>5731722.9700000007</v>
      </c>
      <c r="F32" s="15">
        <v>2322462.33</v>
      </c>
      <c r="G32" s="15">
        <v>2127517.33</v>
      </c>
      <c r="H32" s="15">
        <f t="shared" si="1"/>
        <v>3409260.6400000006</v>
      </c>
    </row>
    <row r="33" spans="1:8" x14ac:dyDescent="0.2">
      <c r="A33" s="48" t="s">
        <v>64</v>
      </c>
      <c r="B33" s="7"/>
      <c r="C33" s="15">
        <f>SUM(C34:C42)</f>
        <v>37898781.649999999</v>
      </c>
      <c r="D33" s="15">
        <f>SUM(D34:D42)</f>
        <v>6143192.0099999998</v>
      </c>
      <c r="E33" s="15">
        <f t="shared" si="0"/>
        <v>44041973.659999996</v>
      </c>
      <c r="F33" s="15">
        <f>SUM(F34:F42)</f>
        <v>40406766.879999995</v>
      </c>
      <c r="G33" s="15">
        <f>SUM(G34:G42)</f>
        <v>40270316.420000002</v>
      </c>
      <c r="H33" s="15">
        <f t="shared" si="1"/>
        <v>3635206.7800000012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846013.14</v>
      </c>
      <c r="D35" s="15">
        <v>130000</v>
      </c>
      <c r="E35" s="15">
        <f t="shared" si="0"/>
        <v>976013.14</v>
      </c>
      <c r="F35" s="15">
        <v>950460</v>
      </c>
      <c r="G35" s="15">
        <v>950460</v>
      </c>
      <c r="H35" s="15">
        <f t="shared" si="1"/>
        <v>25553.140000000014</v>
      </c>
    </row>
    <row r="36" spans="1:8" x14ac:dyDescent="0.2">
      <c r="A36" s="49">
        <v>4300</v>
      </c>
      <c r="B36" s="11" t="s">
        <v>94</v>
      </c>
      <c r="C36" s="15">
        <v>17725738.469999999</v>
      </c>
      <c r="D36" s="15">
        <v>400000</v>
      </c>
      <c r="E36" s="15">
        <f t="shared" si="0"/>
        <v>18125738.469999999</v>
      </c>
      <c r="F36" s="15">
        <v>18115738.469999999</v>
      </c>
      <c r="G36" s="15">
        <v>18115738.469999999</v>
      </c>
      <c r="H36" s="15">
        <f t="shared" si="1"/>
        <v>10000</v>
      </c>
    </row>
    <row r="37" spans="1:8" x14ac:dyDescent="0.2">
      <c r="A37" s="49">
        <v>4400</v>
      </c>
      <c r="B37" s="11" t="s">
        <v>95</v>
      </c>
      <c r="C37" s="15">
        <v>19327030.039999999</v>
      </c>
      <c r="D37" s="15">
        <v>5613192.0099999998</v>
      </c>
      <c r="E37" s="15">
        <f t="shared" si="0"/>
        <v>24940222.049999997</v>
      </c>
      <c r="F37" s="15">
        <v>21340568.41</v>
      </c>
      <c r="G37" s="15">
        <v>21204117.949999999</v>
      </c>
      <c r="H37" s="15">
        <f t="shared" si="1"/>
        <v>3599653.6399999969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1788844.69</v>
      </c>
      <c r="D43" s="15">
        <f>SUM(D44:D52)</f>
        <v>13905793.469999999</v>
      </c>
      <c r="E43" s="15">
        <f t="shared" si="0"/>
        <v>15694638.159999998</v>
      </c>
      <c r="F43" s="15">
        <f>SUM(F44:F52)</f>
        <v>15103167.649999999</v>
      </c>
      <c r="G43" s="15">
        <f>SUM(G44:G52)</f>
        <v>15103167.649999999</v>
      </c>
      <c r="H43" s="15">
        <f t="shared" si="1"/>
        <v>591470.50999999978</v>
      </c>
    </row>
    <row r="44" spans="1:8" x14ac:dyDescent="0.2">
      <c r="A44" s="49">
        <v>5100</v>
      </c>
      <c r="B44" s="11" t="s">
        <v>99</v>
      </c>
      <c r="C44" s="15">
        <v>998054.69</v>
      </c>
      <c r="D44" s="15">
        <v>1546875.33</v>
      </c>
      <c r="E44" s="15">
        <f t="shared" si="0"/>
        <v>2544930.02</v>
      </c>
      <c r="F44" s="15">
        <v>2133355.7000000002</v>
      </c>
      <c r="G44" s="15">
        <v>2133355.7000000002</v>
      </c>
      <c r="H44" s="15">
        <f t="shared" si="1"/>
        <v>411574.31999999983</v>
      </c>
    </row>
    <row r="45" spans="1:8" x14ac:dyDescent="0.2">
      <c r="A45" s="49">
        <v>5200</v>
      </c>
      <c r="B45" s="11" t="s">
        <v>100</v>
      </c>
      <c r="C45" s="15">
        <v>96100</v>
      </c>
      <c r="D45" s="15">
        <v>290680</v>
      </c>
      <c r="E45" s="15">
        <f t="shared" si="0"/>
        <v>386780</v>
      </c>
      <c r="F45" s="15">
        <v>359778.81</v>
      </c>
      <c r="G45" s="15">
        <v>359778.81</v>
      </c>
      <c r="H45" s="15">
        <f t="shared" si="1"/>
        <v>27001.190000000002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3394520</v>
      </c>
      <c r="E47" s="15">
        <f t="shared" si="0"/>
        <v>3394520</v>
      </c>
      <c r="F47" s="15">
        <v>3394381.76</v>
      </c>
      <c r="G47" s="15">
        <v>3394381.76</v>
      </c>
      <c r="H47" s="15">
        <f t="shared" si="1"/>
        <v>138.24000000022352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668810</v>
      </c>
      <c r="D49" s="15">
        <v>194198.14</v>
      </c>
      <c r="E49" s="15">
        <f t="shared" si="0"/>
        <v>863008.14</v>
      </c>
      <c r="F49" s="15">
        <v>715651.38</v>
      </c>
      <c r="G49" s="15">
        <v>715651.38</v>
      </c>
      <c r="H49" s="15">
        <f t="shared" si="1"/>
        <v>147356.76</v>
      </c>
    </row>
    <row r="50" spans="1:8" x14ac:dyDescent="0.2">
      <c r="A50" s="49">
        <v>5700</v>
      </c>
      <c r="B50" s="11" t="s">
        <v>105</v>
      </c>
      <c r="C50" s="15">
        <v>12480</v>
      </c>
      <c r="D50" s="15">
        <v>-12480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8500000</v>
      </c>
      <c r="E51" s="15">
        <f t="shared" si="0"/>
        <v>8500000</v>
      </c>
      <c r="F51" s="15">
        <v>8500000</v>
      </c>
      <c r="G51" s="15">
        <v>8500000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13400</v>
      </c>
      <c r="D52" s="15">
        <v>-8000</v>
      </c>
      <c r="E52" s="15">
        <f t="shared" si="0"/>
        <v>5400</v>
      </c>
      <c r="F52" s="15">
        <v>0</v>
      </c>
      <c r="G52" s="15">
        <v>0</v>
      </c>
      <c r="H52" s="15">
        <f t="shared" si="1"/>
        <v>5400</v>
      </c>
    </row>
    <row r="53" spans="1:8" x14ac:dyDescent="0.2">
      <c r="A53" s="48" t="s">
        <v>66</v>
      </c>
      <c r="B53" s="7"/>
      <c r="C53" s="15">
        <f>SUM(C54:C56)</f>
        <v>21103970.989999998</v>
      </c>
      <c r="D53" s="15">
        <f>SUM(D54:D56)</f>
        <v>56620177.109999999</v>
      </c>
      <c r="E53" s="15">
        <f t="shared" si="0"/>
        <v>77724148.099999994</v>
      </c>
      <c r="F53" s="15">
        <f>SUM(F54:F56)</f>
        <v>47398998.889999993</v>
      </c>
      <c r="G53" s="15">
        <f>SUM(G54:G56)</f>
        <v>45558633.68</v>
      </c>
      <c r="H53" s="15">
        <f t="shared" si="1"/>
        <v>30325149.210000001</v>
      </c>
    </row>
    <row r="54" spans="1:8" x14ac:dyDescent="0.2">
      <c r="A54" s="49">
        <v>6100</v>
      </c>
      <c r="B54" s="11" t="s">
        <v>108</v>
      </c>
      <c r="C54" s="15">
        <v>20441827.989999998</v>
      </c>
      <c r="D54" s="15">
        <v>55689057.380000003</v>
      </c>
      <c r="E54" s="15">
        <f t="shared" si="0"/>
        <v>76130885.370000005</v>
      </c>
      <c r="F54" s="15">
        <v>46305736.159999996</v>
      </c>
      <c r="G54" s="15">
        <v>44465370.950000003</v>
      </c>
      <c r="H54" s="15">
        <f t="shared" si="1"/>
        <v>29825149.210000008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662143</v>
      </c>
      <c r="D56" s="15">
        <v>931119.73</v>
      </c>
      <c r="E56" s="15">
        <f t="shared" si="0"/>
        <v>1593262.73</v>
      </c>
      <c r="F56" s="15">
        <v>1093262.73</v>
      </c>
      <c r="G56" s="15">
        <v>1093262.73</v>
      </c>
      <c r="H56" s="15">
        <f t="shared" si="1"/>
        <v>500000</v>
      </c>
    </row>
    <row r="57" spans="1:8" x14ac:dyDescent="0.2">
      <c r="A57" s="48" t="s">
        <v>67</v>
      </c>
      <c r="B57" s="7"/>
      <c r="C57" s="15">
        <f>SUM(C58:C64)</f>
        <v>897035.43</v>
      </c>
      <c r="D57" s="15">
        <f>SUM(D58:D64)</f>
        <v>3008388.22</v>
      </c>
      <c r="E57" s="15">
        <f t="shared" si="0"/>
        <v>3905423.6500000004</v>
      </c>
      <c r="F57" s="15">
        <f>SUM(F58:F64)</f>
        <v>0</v>
      </c>
      <c r="G57" s="15">
        <f>SUM(G58:G64)</f>
        <v>0</v>
      </c>
      <c r="H57" s="15">
        <f t="shared" si="1"/>
        <v>3905423.6500000004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897035.43</v>
      </c>
      <c r="D64" s="15">
        <v>3008388.22</v>
      </c>
      <c r="E64" s="15">
        <f t="shared" si="0"/>
        <v>3905423.6500000004</v>
      </c>
      <c r="F64" s="15">
        <v>0</v>
      </c>
      <c r="G64" s="15">
        <v>0</v>
      </c>
      <c r="H64" s="15">
        <f t="shared" si="1"/>
        <v>3905423.6500000004</v>
      </c>
    </row>
    <row r="65" spans="1:8" x14ac:dyDescent="0.2">
      <c r="A65" s="48" t="s">
        <v>68</v>
      </c>
      <c r="B65" s="7"/>
      <c r="C65" s="15">
        <f>SUM(C66:C68)</f>
        <v>9020000</v>
      </c>
      <c r="D65" s="15">
        <f>SUM(D66:D68)</f>
        <v>6698960.1200000001</v>
      </c>
      <c r="E65" s="15">
        <f t="shared" si="0"/>
        <v>15718960.120000001</v>
      </c>
      <c r="F65" s="15">
        <f>SUM(F66:F68)</f>
        <v>15689801.050000001</v>
      </c>
      <c r="G65" s="15">
        <f>SUM(G66:G68)</f>
        <v>15689801.050000001</v>
      </c>
      <c r="H65" s="15">
        <f t="shared" si="1"/>
        <v>29159.070000000298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9020000</v>
      </c>
      <c r="D68" s="15">
        <v>6698960.1200000001</v>
      </c>
      <c r="E68" s="15">
        <f t="shared" si="0"/>
        <v>15718960.120000001</v>
      </c>
      <c r="F68" s="15">
        <v>15689801.050000001</v>
      </c>
      <c r="G68" s="15">
        <v>15689801.050000001</v>
      </c>
      <c r="H68" s="15">
        <f t="shared" si="1"/>
        <v>29159.070000000298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289862021.56999999</v>
      </c>
      <c r="D77" s="17">
        <f t="shared" si="4"/>
        <v>131023668.21000001</v>
      </c>
      <c r="E77" s="17">
        <f t="shared" si="4"/>
        <v>420885689.77999997</v>
      </c>
      <c r="F77" s="17">
        <f t="shared" si="4"/>
        <v>343604410.46999997</v>
      </c>
      <c r="G77" s="17">
        <f t="shared" si="4"/>
        <v>341360424.06999999</v>
      </c>
      <c r="H77" s="17">
        <f t="shared" si="4"/>
        <v>77281279.309999973</v>
      </c>
    </row>
    <row r="80" spans="1:8" x14ac:dyDescent="0.2">
      <c r="B80" s="63" t="s">
        <v>175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sqref="A1:H3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257665373.38999999</v>
      </c>
      <c r="D6" s="50">
        <v>54082570.009999998</v>
      </c>
      <c r="E6" s="50">
        <f>C6+D6</f>
        <v>311747943.39999998</v>
      </c>
      <c r="F6" s="50">
        <v>265412442.88</v>
      </c>
      <c r="G6" s="50">
        <v>265008821.69</v>
      </c>
      <c r="H6" s="50">
        <f>E6-F6</f>
        <v>46335500.519999981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32196648.18</v>
      </c>
      <c r="D8" s="50">
        <v>76941098.200000003</v>
      </c>
      <c r="E8" s="50">
        <f>C8+D8</f>
        <v>109137746.38</v>
      </c>
      <c r="F8" s="50">
        <v>78191967.590000004</v>
      </c>
      <c r="G8" s="50">
        <v>76351602.379999995</v>
      </c>
      <c r="H8" s="50">
        <f>E8-F8</f>
        <v>30945778.789999992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289862021.56999999</v>
      </c>
      <c r="D16" s="17">
        <f>SUM(D6+D8+D10+D12+D14)</f>
        <v>131023668.21000001</v>
      </c>
      <c r="E16" s="17">
        <f>SUM(E6+E8+E10+E12+E14)</f>
        <v>420885689.77999997</v>
      </c>
      <c r="F16" s="17">
        <f t="shared" ref="F16:H16" si="0">SUM(F6+F8+F10+F12+F14)</f>
        <v>343604410.47000003</v>
      </c>
      <c r="G16" s="17">
        <f t="shared" si="0"/>
        <v>341360424.06999999</v>
      </c>
      <c r="H16" s="17">
        <f t="shared" si="0"/>
        <v>77281279.309999973</v>
      </c>
    </row>
    <row r="20" spans="2:2" x14ac:dyDescent="0.2">
      <c r="B20" s="63" t="s">
        <v>175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opLeftCell="A63" workbookViewId="0">
      <selection sqref="A1:H10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171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478862.44</v>
      </c>
      <c r="D7" s="15">
        <v>659.11</v>
      </c>
      <c r="E7" s="15">
        <f>C7+D7</f>
        <v>479521.55</v>
      </c>
      <c r="F7" s="15">
        <v>427078.67</v>
      </c>
      <c r="G7" s="15">
        <v>427078.67</v>
      </c>
      <c r="H7" s="15">
        <f>E7-F7</f>
        <v>52442.880000000005</v>
      </c>
    </row>
    <row r="8" spans="1:8" x14ac:dyDescent="0.2">
      <c r="A8" s="4" t="s">
        <v>131</v>
      </c>
      <c r="B8" s="22"/>
      <c r="C8" s="15">
        <v>69699.520000000004</v>
      </c>
      <c r="D8" s="15">
        <v>0</v>
      </c>
      <c r="E8" s="15">
        <f t="shared" ref="E8:E13" si="0">C8+D8</f>
        <v>69699.520000000004</v>
      </c>
      <c r="F8" s="15">
        <v>360</v>
      </c>
      <c r="G8" s="15">
        <v>360</v>
      </c>
      <c r="H8" s="15">
        <f t="shared" ref="H8:H13" si="1">E8-F8</f>
        <v>69339.520000000004</v>
      </c>
    </row>
    <row r="9" spans="1:8" x14ac:dyDescent="0.2">
      <c r="A9" s="4" t="s">
        <v>132</v>
      </c>
      <c r="B9" s="22"/>
      <c r="C9" s="15">
        <v>938741.18</v>
      </c>
      <c r="D9" s="15">
        <v>129508</v>
      </c>
      <c r="E9" s="15">
        <f t="shared" si="0"/>
        <v>1068249.1800000002</v>
      </c>
      <c r="F9" s="15">
        <v>846382.05</v>
      </c>
      <c r="G9" s="15">
        <v>846382.05</v>
      </c>
      <c r="H9" s="15">
        <f t="shared" si="1"/>
        <v>221867.13000000012</v>
      </c>
    </row>
    <row r="10" spans="1:8" x14ac:dyDescent="0.2">
      <c r="A10" s="4" t="s">
        <v>133</v>
      </c>
      <c r="B10" s="22"/>
      <c r="C10" s="15">
        <v>938741.18</v>
      </c>
      <c r="D10" s="15">
        <v>4508</v>
      </c>
      <c r="E10" s="15">
        <f t="shared" si="0"/>
        <v>943249.18</v>
      </c>
      <c r="F10" s="15">
        <v>839237.69</v>
      </c>
      <c r="G10" s="15">
        <v>839237.69</v>
      </c>
      <c r="H10" s="15">
        <f t="shared" si="1"/>
        <v>104011.49000000011</v>
      </c>
    </row>
    <row r="11" spans="1:8" x14ac:dyDescent="0.2">
      <c r="A11" s="4" t="s">
        <v>134</v>
      </c>
      <c r="B11" s="22"/>
      <c r="C11" s="15">
        <v>938741.18</v>
      </c>
      <c r="D11" s="15">
        <v>4508</v>
      </c>
      <c r="E11" s="15">
        <f t="shared" si="0"/>
        <v>943249.18</v>
      </c>
      <c r="F11" s="15">
        <v>887405.32</v>
      </c>
      <c r="G11" s="15">
        <v>887405.32</v>
      </c>
      <c r="H11" s="15">
        <f t="shared" si="1"/>
        <v>55843.860000000102</v>
      </c>
    </row>
    <row r="12" spans="1:8" x14ac:dyDescent="0.2">
      <c r="A12" s="4" t="s">
        <v>135</v>
      </c>
      <c r="B12" s="22"/>
      <c r="C12" s="15">
        <v>938741.18</v>
      </c>
      <c r="D12" s="15">
        <v>4508</v>
      </c>
      <c r="E12" s="15">
        <f t="shared" si="0"/>
        <v>943249.18</v>
      </c>
      <c r="F12" s="15">
        <v>883839.9</v>
      </c>
      <c r="G12" s="15">
        <v>883839.9</v>
      </c>
      <c r="H12" s="15">
        <f t="shared" si="1"/>
        <v>59409.280000000028</v>
      </c>
    </row>
    <row r="13" spans="1:8" x14ac:dyDescent="0.2">
      <c r="A13" s="4" t="s">
        <v>136</v>
      </c>
      <c r="B13" s="22"/>
      <c r="C13" s="15">
        <v>938741.18</v>
      </c>
      <c r="D13" s="15">
        <v>4508</v>
      </c>
      <c r="E13" s="15">
        <f t="shared" si="0"/>
        <v>943249.18</v>
      </c>
      <c r="F13" s="15">
        <v>883827.55</v>
      </c>
      <c r="G13" s="15">
        <v>883827.55</v>
      </c>
      <c r="H13" s="15">
        <f t="shared" si="1"/>
        <v>59421.630000000005</v>
      </c>
    </row>
    <row r="14" spans="1:8" x14ac:dyDescent="0.2">
      <c r="A14" s="4" t="s">
        <v>137</v>
      </c>
      <c r="B14" s="22"/>
      <c r="C14" s="15">
        <v>938741.18</v>
      </c>
      <c r="D14" s="15">
        <v>129508</v>
      </c>
      <c r="E14" s="15">
        <f t="shared" ref="E14" si="2">C14+D14</f>
        <v>1068249.1800000002</v>
      </c>
      <c r="F14" s="15">
        <v>915716.09</v>
      </c>
      <c r="G14" s="15">
        <v>915716.09</v>
      </c>
      <c r="H14" s="15">
        <f t="shared" ref="H14" si="3">E14-F14</f>
        <v>152533.0900000002</v>
      </c>
    </row>
    <row r="15" spans="1:8" x14ac:dyDescent="0.2">
      <c r="A15" s="4" t="s">
        <v>138</v>
      </c>
      <c r="B15" s="22"/>
      <c r="C15" s="15">
        <v>938741.18</v>
      </c>
      <c r="D15" s="15">
        <v>4500</v>
      </c>
      <c r="E15" s="15">
        <f t="shared" ref="E15" si="4">C15+D15</f>
        <v>943241.18</v>
      </c>
      <c r="F15" s="15">
        <v>830424.79</v>
      </c>
      <c r="G15" s="15">
        <v>830424.79</v>
      </c>
      <c r="H15" s="15">
        <f t="shared" ref="H15" si="5">E15-F15</f>
        <v>112816.39000000001</v>
      </c>
    </row>
    <row r="16" spans="1:8" x14ac:dyDescent="0.2">
      <c r="A16" s="4" t="s">
        <v>139</v>
      </c>
      <c r="B16" s="22"/>
      <c r="C16" s="15">
        <v>938741.18</v>
      </c>
      <c r="D16" s="15">
        <v>4508</v>
      </c>
      <c r="E16" s="15">
        <f t="shared" ref="E16" si="6">C16+D16</f>
        <v>943249.18</v>
      </c>
      <c r="F16" s="15">
        <v>855461.99</v>
      </c>
      <c r="G16" s="15">
        <v>855461.99</v>
      </c>
      <c r="H16" s="15">
        <f t="shared" ref="H16" si="7">E16-F16</f>
        <v>87787.190000000061</v>
      </c>
    </row>
    <row r="17" spans="1:8" x14ac:dyDescent="0.2">
      <c r="A17" s="4" t="s">
        <v>140</v>
      </c>
      <c r="B17" s="22"/>
      <c r="C17" s="15">
        <v>956506.68</v>
      </c>
      <c r="D17" s="15">
        <v>55094.23</v>
      </c>
      <c r="E17" s="15">
        <f t="shared" ref="E17" si="8">C17+D17</f>
        <v>1011600.91</v>
      </c>
      <c r="F17" s="15">
        <v>850249.48</v>
      </c>
      <c r="G17" s="15">
        <v>850249.48</v>
      </c>
      <c r="H17" s="15">
        <f t="shared" ref="H17" si="9">E17-F17</f>
        <v>161351.43000000005</v>
      </c>
    </row>
    <row r="18" spans="1:8" x14ac:dyDescent="0.2">
      <c r="A18" s="4" t="s">
        <v>141</v>
      </c>
      <c r="B18" s="22"/>
      <c r="C18" s="15">
        <v>29363152.440000001</v>
      </c>
      <c r="D18" s="15">
        <v>25108883.329999998</v>
      </c>
      <c r="E18" s="15">
        <f t="shared" ref="E18" si="10">C18+D18</f>
        <v>54472035.769999996</v>
      </c>
      <c r="F18" s="15">
        <v>47729318.640000001</v>
      </c>
      <c r="G18" s="15">
        <v>47729318.640000001</v>
      </c>
      <c r="H18" s="15">
        <f t="shared" ref="H18" si="11">E18-F18</f>
        <v>6742717.1299999952</v>
      </c>
    </row>
    <row r="19" spans="1:8" x14ac:dyDescent="0.2">
      <c r="A19" s="4" t="s">
        <v>142</v>
      </c>
      <c r="B19" s="22"/>
      <c r="C19" s="15">
        <v>5797679.1600000001</v>
      </c>
      <c r="D19" s="15">
        <v>2581987.5099999998</v>
      </c>
      <c r="E19" s="15">
        <f t="shared" ref="E19" si="12">C19+D19</f>
        <v>8379666.6699999999</v>
      </c>
      <c r="F19" s="15">
        <v>5631894.7300000004</v>
      </c>
      <c r="G19" s="15">
        <v>5631894.7300000004</v>
      </c>
      <c r="H19" s="15">
        <f t="shared" ref="H19" si="13">E19-F19</f>
        <v>2747771.9399999995</v>
      </c>
    </row>
    <row r="20" spans="1:8" x14ac:dyDescent="0.2">
      <c r="A20" s="4" t="s">
        <v>143</v>
      </c>
      <c r="B20" s="22"/>
      <c r="C20" s="15">
        <v>2249330.2599999998</v>
      </c>
      <c r="D20" s="15">
        <v>30482.3</v>
      </c>
      <c r="E20" s="15">
        <f t="shared" ref="E20" si="14">C20+D20</f>
        <v>2279812.5599999996</v>
      </c>
      <c r="F20" s="15">
        <v>1991075.26</v>
      </c>
      <c r="G20" s="15">
        <v>1991075.26</v>
      </c>
      <c r="H20" s="15">
        <f t="shared" ref="H20" si="15">E20-F20</f>
        <v>288737.29999999958</v>
      </c>
    </row>
    <row r="21" spans="1:8" x14ac:dyDescent="0.2">
      <c r="A21" s="4" t="s">
        <v>144</v>
      </c>
      <c r="B21" s="22"/>
      <c r="C21" s="15">
        <v>17716.919999999998</v>
      </c>
      <c r="D21" s="15">
        <v>0</v>
      </c>
      <c r="E21" s="15">
        <f t="shared" ref="E21" si="16">C21+D21</f>
        <v>17716.919999999998</v>
      </c>
      <c r="F21" s="15">
        <v>15775.97</v>
      </c>
      <c r="G21" s="15">
        <v>15775.97</v>
      </c>
      <c r="H21" s="15">
        <f t="shared" ref="H21" si="17">E21-F21</f>
        <v>1940.9499999999989</v>
      </c>
    </row>
    <row r="22" spans="1:8" x14ac:dyDescent="0.2">
      <c r="A22" s="4" t="s">
        <v>145</v>
      </c>
      <c r="B22" s="22"/>
      <c r="C22" s="15">
        <v>1414240.53</v>
      </c>
      <c r="D22" s="15">
        <v>201447.8</v>
      </c>
      <c r="E22" s="15">
        <f t="shared" ref="E22" si="18">C22+D22</f>
        <v>1615688.33</v>
      </c>
      <c r="F22" s="15">
        <v>1360489.19</v>
      </c>
      <c r="G22" s="15">
        <v>1360489.19</v>
      </c>
      <c r="H22" s="15">
        <f t="shared" ref="H22" si="19">E22-F22</f>
        <v>255199.14000000013</v>
      </c>
    </row>
    <row r="23" spans="1:8" x14ac:dyDescent="0.2">
      <c r="A23" s="4" t="s">
        <v>146</v>
      </c>
      <c r="B23" s="22"/>
      <c r="C23" s="15">
        <v>954572</v>
      </c>
      <c r="D23" s="15">
        <v>0</v>
      </c>
      <c r="E23" s="15">
        <f t="shared" ref="E23" si="20">C23+D23</f>
        <v>954572</v>
      </c>
      <c r="F23" s="15">
        <v>704089.03</v>
      </c>
      <c r="G23" s="15">
        <v>704089.03</v>
      </c>
      <c r="H23" s="15">
        <f t="shared" ref="H23" si="21">E23-F23</f>
        <v>250482.96999999997</v>
      </c>
    </row>
    <row r="24" spans="1:8" x14ac:dyDescent="0.2">
      <c r="A24" s="4" t="s">
        <v>147</v>
      </c>
      <c r="B24" s="22"/>
      <c r="C24" s="15">
        <v>8595691.4900000002</v>
      </c>
      <c r="D24" s="15">
        <v>618468.81000000006</v>
      </c>
      <c r="E24" s="15">
        <f t="shared" ref="E24" si="22">C24+D24</f>
        <v>9214160.3000000007</v>
      </c>
      <c r="F24" s="15">
        <v>8186921.75</v>
      </c>
      <c r="G24" s="15">
        <v>7991976.75</v>
      </c>
      <c r="H24" s="15">
        <f t="shared" ref="H24" si="23">E24-F24</f>
        <v>1027238.5500000007</v>
      </c>
    </row>
    <row r="25" spans="1:8" x14ac:dyDescent="0.2">
      <c r="A25" s="4" t="s">
        <v>148</v>
      </c>
      <c r="B25" s="22"/>
      <c r="C25" s="15">
        <v>4859292.71</v>
      </c>
      <c r="D25" s="15">
        <v>502875</v>
      </c>
      <c r="E25" s="15">
        <f t="shared" ref="E25" si="24">C25+D25</f>
        <v>5362167.71</v>
      </c>
      <c r="F25" s="15">
        <v>4751714.04</v>
      </c>
      <c r="G25" s="15">
        <v>4751714.04</v>
      </c>
      <c r="H25" s="15">
        <f t="shared" ref="H25" si="25">E25-F25</f>
        <v>610453.66999999993</v>
      </c>
    </row>
    <row r="26" spans="1:8" x14ac:dyDescent="0.2">
      <c r="A26" s="4" t="s">
        <v>149</v>
      </c>
      <c r="B26" s="22"/>
      <c r="C26" s="15">
        <v>2871709.25</v>
      </c>
      <c r="D26" s="15">
        <v>31202.3</v>
      </c>
      <c r="E26" s="15">
        <f t="shared" ref="E26" si="26">C26+D26</f>
        <v>2902911.55</v>
      </c>
      <c r="F26" s="15">
        <v>2463828.7200000002</v>
      </c>
      <c r="G26" s="15">
        <v>2463828.7200000002</v>
      </c>
      <c r="H26" s="15">
        <f t="shared" ref="H26" si="27">E26-F26</f>
        <v>439082.82999999961</v>
      </c>
    </row>
    <row r="27" spans="1:8" x14ac:dyDescent="0.2">
      <c r="A27" s="4" t="s">
        <v>150</v>
      </c>
      <c r="B27" s="22"/>
      <c r="C27" s="15">
        <v>413033.81</v>
      </c>
      <c r="D27" s="15">
        <v>122873</v>
      </c>
      <c r="E27" s="15">
        <f t="shared" ref="E27" si="28">C27+D27</f>
        <v>535906.81000000006</v>
      </c>
      <c r="F27" s="15">
        <v>350323.43</v>
      </c>
      <c r="G27" s="15">
        <v>350323.43</v>
      </c>
      <c r="H27" s="15">
        <f t="shared" ref="H27" si="29">E27-F27</f>
        <v>185583.38000000006</v>
      </c>
    </row>
    <row r="28" spans="1:8" x14ac:dyDescent="0.2">
      <c r="A28" s="4" t="s">
        <v>151</v>
      </c>
      <c r="B28" s="22"/>
      <c r="C28" s="15">
        <v>4362731.82</v>
      </c>
      <c r="D28" s="15">
        <v>4015.9</v>
      </c>
      <c r="E28" s="15">
        <f t="shared" ref="E28" si="30">C28+D28</f>
        <v>4366747.7200000007</v>
      </c>
      <c r="F28" s="15">
        <v>3726898.7</v>
      </c>
      <c r="G28" s="15">
        <v>3726898.7</v>
      </c>
      <c r="H28" s="15">
        <f t="shared" ref="H28" si="31">E28-F28</f>
        <v>639849.02000000048</v>
      </c>
    </row>
    <row r="29" spans="1:8" x14ac:dyDescent="0.2">
      <c r="A29" s="4" t="s">
        <v>152</v>
      </c>
      <c r="B29" s="22"/>
      <c r="C29" s="15">
        <v>44177022.539999999</v>
      </c>
      <c r="D29" s="15">
        <v>2793517.8</v>
      </c>
      <c r="E29" s="15">
        <f t="shared" ref="E29" si="32">C29+D29</f>
        <v>46970540.339999996</v>
      </c>
      <c r="F29" s="15">
        <v>42251386.479999997</v>
      </c>
      <c r="G29" s="15">
        <v>42251386.479999997</v>
      </c>
      <c r="H29" s="15">
        <f t="shared" ref="H29" si="33">E29-F29</f>
        <v>4719153.8599999994</v>
      </c>
    </row>
    <row r="30" spans="1:8" x14ac:dyDescent="0.2">
      <c r="A30" s="4" t="s">
        <v>153</v>
      </c>
      <c r="B30" s="22"/>
      <c r="C30" s="15">
        <v>3230415.91</v>
      </c>
      <c r="D30" s="15">
        <v>3434.8</v>
      </c>
      <c r="E30" s="15">
        <f t="shared" ref="E30" si="34">C30+D30</f>
        <v>3233850.71</v>
      </c>
      <c r="F30" s="15">
        <v>2650506.52</v>
      </c>
      <c r="G30" s="15">
        <v>2650506.52</v>
      </c>
      <c r="H30" s="15">
        <f t="shared" ref="H30" si="35">E30-F30</f>
        <v>583344.18999999994</v>
      </c>
    </row>
    <row r="31" spans="1:8" x14ac:dyDescent="0.2">
      <c r="A31" s="4" t="s">
        <v>154</v>
      </c>
      <c r="B31" s="22"/>
      <c r="C31" s="15">
        <v>52084211.159999996</v>
      </c>
      <c r="D31" s="15">
        <v>6274791.9000000004</v>
      </c>
      <c r="E31" s="15">
        <f t="shared" ref="E31" si="36">C31+D31</f>
        <v>58359003.059999995</v>
      </c>
      <c r="F31" s="15">
        <v>51009342.219999999</v>
      </c>
      <c r="G31" s="15">
        <v>50955076.490000002</v>
      </c>
      <c r="H31" s="15">
        <f t="shared" ref="H31" si="37">E31-F31</f>
        <v>7349660.8399999961</v>
      </c>
    </row>
    <row r="32" spans="1:8" x14ac:dyDescent="0.2">
      <c r="A32" s="4" t="s">
        <v>155</v>
      </c>
      <c r="B32" s="22"/>
      <c r="C32" s="15">
        <v>1336413.76</v>
      </c>
      <c r="D32" s="15">
        <v>3276837.63</v>
      </c>
      <c r="E32" s="15">
        <f t="shared" ref="E32" si="38">C32+D32</f>
        <v>4613251.3899999997</v>
      </c>
      <c r="F32" s="15">
        <v>4593988.3899999997</v>
      </c>
      <c r="G32" s="15">
        <v>4593988.3899999997</v>
      </c>
      <c r="H32" s="15">
        <f t="shared" ref="H32" si="39">E32-F32</f>
        <v>19263</v>
      </c>
    </row>
    <row r="33" spans="1:8" x14ac:dyDescent="0.2">
      <c r="A33" s="4" t="s">
        <v>156</v>
      </c>
      <c r="B33" s="22"/>
      <c r="C33" s="15">
        <v>3864856.38</v>
      </c>
      <c r="D33" s="15">
        <v>1390399</v>
      </c>
      <c r="E33" s="15">
        <f t="shared" ref="E33" si="40">C33+D33</f>
        <v>5255255.38</v>
      </c>
      <c r="F33" s="15">
        <v>4531242.1399999997</v>
      </c>
      <c r="G33" s="15">
        <v>4531242.1399999997</v>
      </c>
      <c r="H33" s="15">
        <f t="shared" ref="H33" si="41">E33-F33</f>
        <v>724013.24000000022</v>
      </c>
    </row>
    <row r="34" spans="1:8" x14ac:dyDescent="0.2">
      <c r="A34" s="4" t="s">
        <v>157</v>
      </c>
      <c r="B34" s="22"/>
      <c r="C34" s="15">
        <v>503665.51</v>
      </c>
      <c r="D34" s="15">
        <v>0</v>
      </c>
      <c r="E34" s="15">
        <f t="shared" ref="E34" si="42">C34+D34</f>
        <v>503665.51</v>
      </c>
      <c r="F34" s="15">
        <v>386081.97</v>
      </c>
      <c r="G34" s="15">
        <v>386081.97</v>
      </c>
      <c r="H34" s="15">
        <f t="shared" ref="H34" si="43">E34-F34</f>
        <v>117583.54000000004</v>
      </c>
    </row>
    <row r="35" spans="1:8" x14ac:dyDescent="0.2">
      <c r="A35" s="4" t="s">
        <v>158</v>
      </c>
      <c r="B35" s="22"/>
      <c r="C35" s="15">
        <v>3023939.11</v>
      </c>
      <c r="D35" s="15">
        <v>35000</v>
      </c>
      <c r="E35" s="15">
        <f t="shared" ref="E35" si="44">C35+D35</f>
        <v>3058939.11</v>
      </c>
      <c r="F35" s="15">
        <v>2443421.6</v>
      </c>
      <c r="G35" s="15">
        <v>2443421.6</v>
      </c>
      <c r="H35" s="15">
        <f t="shared" ref="H35" si="45">E35-F35</f>
        <v>615517.50999999978</v>
      </c>
    </row>
    <row r="36" spans="1:8" x14ac:dyDescent="0.2">
      <c r="A36" s="4" t="s">
        <v>159</v>
      </c>
      <c r="B36" s="22"/>
      <c r="C36" s="15">
        <v>3839898.44</v>
      </c>
      <c r="D36" s="15">
        <v>211.86</v>
      </c>
      <c r="E36" s="15">
        <f t="shared" ref="E36" si="46">C36+D36</f>
        <v>3840110.3</v>
      </c>
      <c r="F36" s="15">
        <v>3471414.18</v>
      </c>
      <c r="G36" s="15">
        <v>3471414.18</v>
      </c>
      <c r="H36" s="15">
        <f t="shared" ref="H36" si="47">E36-F36</f>
        <v>368696.11999999965</v>
      </c>
    </row>
    <row r="37" spans="1:8" x14ac:dyDescent="0.2">
      <c r="A37" s="4" t="s">
        <v>160</v>
      </c>
      <c r="B37" s="22"/>
      <c r="C37" s="15">
        <v>21381902.969999999</v>
      </c>
      <c r="D37" s="15">
        <v>3438449.07</v>
      </c>
      <c r="E37" s="15">
        <f t="shared" ref="E37" si="48">C37+D37</f>
        <v>24820352.039999999</v>
      </c>
      <c r="F37" s="15">
        <v>18934794.739999998</v>
      </c>
      <c r="G37" s="15">
        <v>18798344.280000001</v>
      </c>
      <c r="H37" s="15">
        <f t="shared" ref="H37" si="49">E37-F37</f>
        <v>5885557.3000000007</v>
      </c>
    </row>
    <row r="38" spans="1:8" x14ac:dyDescent="0.2">
      <c r="A38" s="4" t="s">
        <v>161</v>
      </c>
      <c r="B38" s="22"/>
      <c r="C38" s="15">
        <v>10205478.83</v>
      </c>
      <c r="D38" s="15">
        <v>11154836.32</v>
      </c>
      <c r="E38" s="15">
        <f t="shared" ref="E38" si="50">C38+D38</f>
        <v>21360315.149999999</v>
      </c>
      <c r="F38" s="15">
        <v>15971374</v>
      </c>
      <c r="G38" s="15">
        <v>15971374</v>
      </c>
      <c r="H38" s="15">
        <f t="shared" ref="H38" si="51">E38-F38</f>
        <v>5388941.1499999985</v>
      </c>
    </row>
    <row r="39" spans="1:8" x14ac:dyDescent="0.2">
      <c r="A39" s="4" t="s">
        <v>162</v>
      </c>
      <c r="B39" s="22"/>
      <c r="C39" s="15">
        <v>2434784.4300000002</v>
      </c>
      <c r="D39" s="15">
        <v>350409.54</v>
      </c>
      <c r="E39" s="15">
        <f t="shared" ref="E39" si="52">C39+D39</f>
        <v>2785193.97</v>
      </c>
      <c r="F39" s="15">
        <v>2322581.36</v>
      </c>
      <c r="G39" s="15">
        <v>2322581.36</v>
      </c>
      <c r="H39" s="15">
        <f t="shared" ref="H39" si="53">E39-F39</f>
        <v>462612.61000000034</v>
      </c>
    </row>
    <row r="40" spans="1:8" x14ac:dyDescent="0.2">
      <c r="A40" s="4" t="s">
        <v>163</v>
      </c>
      <c r="B40" s="22"/>
      <c r="C40" s="15">
        <v>19648436.390000001</v>
      </c>
      <c r="D40" s="15">
        <v>8277340.4900000002</v>
      </c>
      <c r="E40" s="15">
        <f t="shared" ref="E40" si="54">C40+D40</f>
        <v>27925776.880000003</v>
      </c>
      <c r="F40" s="15">
        <v>25677282.239999998</v>
      </c>
      <c r="G40" s="15">
        <v>25659322.239999998</v>
      </c>
      <c r="H40" s="15">
        <f t="shared" ref="H40" si="55">E40-F40</f>
        <v>2248494.6400000043</v>
      </c>
    </row>
    <row r="41" spans="1:8" x14ac:dyDescent="0.2">
      <c r="A41" s="4" t="s">
        <v>164</v>
      </c>
      <c r="B41" s="22"/>
      <c r="C41" s="15">
        <v>7590592.0599999996</v>
      </c>
      <c r="D41" s="15">
        <v>312800</v>
      </c>
      <c r="E41" s="15">
        <f t="shared" ref="E41" si="56">C41+D41</f>
        <v>7903392.0599999996</v>
      </c>
      <c r="F41" s="15">
        <v>7064762.3399999999</v>
      </c>
      <c r="G41" s="15">
        <v>7064762.3399999999</v>
      </c>
      <c r="H41" s="15">
        <f t="shared" ref="H41" si="57">E41-F41</f>
        <v>838629.71999999974</v>
      </c>
    </row>
    <row r="42" spans="1:8" x14ac:dyDescent="0.2">
      <c r="A42" s="4" t="s">
        <v>165</v>
      </c>
      <c r="B42" s="22"/>
      <c r="C42" s="15">
        <v>1245915.81</v>
      </c>
      <c r="D42" s="15">
        <v>-40480</v>
      </c>
      <c r="E42" s="15">
        <f t="shared" ref="E42" si="58">C42+D42</f>
        <v>1205435.81</v>
      </c>
      <c r="F42" s="15">
        <v>1014519.06</v>
      </c>
      <c r="G42" s="15">
        <v>1014519.06</v>
      </c>
      <c r="H42" s="15">
        <f t="shared" ref="H42" si="59">E42-F42</f>
        <v>190916.75</v>
      </c>
    </row>
    <row r="43" spans="1:8" x14ac:dyDescent="0.2">
      <c r="A43" s="4" t="s">
        <v>166</v>
      </c>
      <c r="B43" s="22"/>
      <c r="C43" s="15">
        <v>1982914.28</v>
      </c>
      <c r="D43" s="15">
        <v>-54161.599999999999</v>
      </c>
      <c r="E43" s="15">
        <f t="shared" ref="E43" si="60">C43+D43</f>
        <v>1928752.68</v>
      </c>
      <c r="F43" s="15">
        <v>1641289.46</v>
      </c>
      <c r="G43" s="15">
        <v>1641289.46</v>
      </c>
      <c r="H43" s="15">
        <f t="shared" ref="H43" si="61">E43-F43</f>
        <v>287463.21999999997</v>
      </c>
    </row>
    <row r="44" spans="1:8" x14ac:dyDescent="0.2">
      <c r="A44" s="4" t="s">
        <v>167</v>
      </c>
      <c r="B44" s="22"/>
      <c r="C44" s="15">
        <v>712902.67</v>
      </c>
      <c r="D44" s="15">
        <v>-788</v>
      </c>
      <c r="E44" s="15">
        <f t="shared" ref="E44" si="62">C44+D44</f>
        <v>712114.67</v>
      </c>
      <c r="F44" s="15">
        <v>608378.68000000005</v>
      </c>
      <c r="G44" s="15">
        <v>608378.68000000005</v>
      </c>
      <c r="H44" s="15">
        <f t="shared" ref="H44" si="63">E44-F44</f>
        <v>103735.98999999999</v>
      </c>
    </row>
    <row r="45" spans="1:8" x14ac:dyDescent="0.2">
      <c r="A45" s="4" t="s">
        <v>168</v>
      </c>
      <c r="B45" s="22"/>
      <c r="C45" s="15">
        <v>1101724</v>
      </c>
      <c r="D45" s="15">
        <v>10327484.439999999</v>
      </c>
      <c r="E45" s="15">
        <f t="shared" ref="E45" si="64">C45+D45</f>
        <v>11429208.439999999</v>
      </c>
      <c r="F45" s="15">
        <v>10941535.75</v>
      </c>
      <c r="G45" s="15">
        <v>10941535.75</v>
      </c>
      <c r="H45" s="15">
        <f t="shared" ref="H45" si="65">E45-F45</f>
        <v>487672.68999999948</v>
      </c>
    </row>
    <row r="46" spans="1:8" x14ac:dyDescent="0.2">
      <c r="A46" s="4" t="s">
        <v>169</v>
      </c>
      <c r="B46" s="22"/>
      <c r="C46" s="15">
        <v>40411573.829999998</v>
      </c>
      <c r="D46" s="15">
        <v>53901161.869999997</v>
      </c>
      <c r="E46" s="15">
        <f t="shared" ref="E46" si="66">C46+D46</f>
        <v>94312735.699999988</v>
      </c>
      <c r="F46" s="15">
        <v>61816155.32</v>
      </c>
      <c r="G46" s="15">
        <v>59975790.109999999</v>
      </c>
      <c r="H46" s="15">
        <f t="shared" ref="H46" si="67">E46-F46</f>
        <v>32496580.379999988</v>
      </c>
    </row>
    <row r="47" spans="1:8" x14ac:dyDescent="0.2">
      <c r="A47" s="4" t="s">
        <v>170</v>
      </c>
      <c r="B47" s="22"/>
      <c r="C47" s="15">
        <v>1171225.02</v>
      </c>
      <c r="D47" s="15">
        <v>38377.800000000003</v>
      </c>
      <c r="E47" s="15">
        <f t="shared" ref="E47" si="68">C47+D47</f>
        <v>1209602.82</v>
      </c>
      <c r="F47" s="15">
        <v>1142041.03</v>
      </c>
      <c r="G47" s="15">
        <v>1142041.03</v>
      </c>
      <c r="H47" s="15">
        <f t="shared" ref="H47" si="69">E47-F47</f>
        <v>67561.790000000037</v>
      </c>
    </row>
    <row r="48" spans="1:8" x14ac:dyDescent="0.2">
      <c r="A48" s="4"/>
      <c r="B48" s="22"/>
      <c r="C48" s="15"/>
      <c r="D48" s="15"/>
      <c r="E48" s="15"/>
      <c r="F48" s="15"/>
      <c r="G48" s="15"/>
      <c r="H48" s="15"/>
    </row>
    <row r="49" spans="1:8" x14ac:dyDescent="0.2">
      <c r="A49" s="4"/>
      <c r="B49" s="25"/>
      <c r="C49" s="16"/>
      <c r="D49" s="16"/>
      <c r="E49" s="16"/>
      <c r="F49" s="16"/>
      <c r="G49" s="16"/>
      <c r="H49" s="16"/>
    </row>
    <row r="50" spans="1:8" x14ac:dyDescent="0.2">
      <c r="A50" s="26"/>
      <c r="B50" s="47" t="s">
        <v>53</v>
      </c>
      <c r="C50" s="23">
        <f t="shared" ref="C50:H50" si="70">SUM(C7:C49)</f>
        <v>289862021.56999999</v>
      </c>
      <c r="D50" s="23">
        <f t="shared" si="70"/>
        <v>131023668.20999999</v>
      </c>
      <c r="E50" s="23">
        <f t="shared" si="70"/>
        <v>420885689.78000003</v>
      </c>
      <c r="F50" s="23">
        <f t="shared" si="70"/>
        <v>343604410.46999997</v>
      </c>
      <c r="G50" s="23">
        <f t="shared" si="70"/>
        <v>341360424.06999999</v>
      </c>
      <c r="H50" s="23">
        <f t="shared" si="70"/>
        <v>77281279.309999987</v>
      </c>
    </row>
    <row r="53" spans="1:8" ht="45" customHeight="1" x14ac:dyDescent="0.2">
      <c r="A53" s="52" t="s">
        <v>172</v>
      </c>
      <c r="B53" s="53"/>
      <c r="C53" s="53"/>
      <c r="D53" s="53"/>
      <c r="E53" s="53"/>
      <c r="F53" s="53"/>
      <c r="G53" s="53"/>
      <c r="H53" s="54"/>
    </row>
    <row r="55" spans="1:8" x14ac:dyDescent="0.2">
      <c r="A55" s="57" t="s">
        <v>54</v>
      </c>
      <c r="B55" s="58"/>
      <c r="C55" s="52" t="s">
        <v>60</v>
      </c>
      <c r="D55" s="53"/>
      <c r="E55" s="53"/>
      <c r="F55" s="53"/>
      <c r="G55" s="54"/>
      <c r="H55" s="55" t="s">
        <v>59</v>
      </c>
    </row>
    <row r="56" spans="1:8" ht="22.5" x14ac:dyDescent="0.2">
      <c r="A56" s="59"/>
      <c r="B56" s="60"/>
      <c r="C56" s="9" t="s">
        <v>55</v>
      </c>
      <c r="D56" s="9" t="s">
        <v>125</v>
      </c>
      <c r="E56" s="9" t="s">
        <v>56</v>
      </c>
      <c r="F56" s="9" t="s">
        <v>57</v>
      </c>
      <c r="G56" s="9" t="s">
        <v>58</v>
      </c>
      <c r="H56" s="56"/>
    </row>
    <row r="57" spans="1:8" x14ac:dyDescent="0.2">
      <c r="A57" s="61"/>
      <c r="B57" s="62"/>
      <c r="C57" s="10">
        <v>1</v>
      </c>
      <c r="D57" s="10">
        <v>2</v>
      </c>
      <c r="E57" s="10" t="s">
        <v>126</v>
      </c>
      <c r="F57" s="10">
        <v>4</v>
      </c>
      <c r="G57" s="10">
        <v>5</v>
      </c>
      <c r="H57" s="10" t="s">
        <v>127</v>
      </c>
    </row>
    <row r="58" spans="1:8" x14ac:dyDescent="0.2">
      <c r="A58" s="28"/>
      <c r="B58" s="29"/>
      <c r="C58" s="33"/>
      <c r="D58" s="33"/>
      <c r="E58" s="33"/>
      <c r="F58" s="33"/>
      <c r="G58" s="33"/>
      <c r="H58" s="33"/>
    </row>
    <row r="59" spans="1:8" x14ac:dyDescent="0.2">
      <c r="A59" s="4" t="s">
        <v>8</v>
      </c>
      <c r="B59" s="2"/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x14ac:dyDescent="0.2">
      <c r="A60" s="4" t="s">
        <v>9</v>
      </c>
      <c r="B60" s="2"/>
      <c r="C60" s="34">
        <v>0</v>
      </c>
      <c r="D60" s="34">
        <v>0</v>
      </c>
      <c r="E60" s="34">
        <f t="shared" ref="E60:E62" si="71">C60+D60</f>
        <v>0</v>
      </c>
      <c r="F60" s="34">
        <v>0</v>
      </c>
      <c r="G60" s="34">
        <v>0</v>
      </c>
      <c r="H60" s="34">
        <f t="shared" ref="H60:H62" si="72">E60-F60</f>
        <v>0</v>
      </c>
    </row>
    <row r="61" spans="1:8" x14ac:dyDescent="0.2">
      <c r="A61" s="4" t="s">
        <v>10</v>
      </c>
      <c r="B61" s="2"/>
      <c r="C61" s="34">
        <v>0</v>
      </c>
      <c r="D61" s="34">
        <v>0</v>
      </c>
      <c r="E61" s="34">
        <f t="shared" si="71"/>
        <v>0</v>
      </c>
      <c r="F61" s="34">
        <v>0</v>
      </c>
      <c r="G61" s="34">
        <v>0</v>
      </c>
      <c r="H61" s="34">
        <f t="shared" si="72"/>
        <v>0</v>
      </c>
    </row>
    <row r="62" spans="1:8" x14ac:dyDescent="0.2">
      <c r="A62" s="4" t="s">
        <v>11</v>
      </c>
      <c r="B62" s="2"/>
      <c r="C62" s="34">
        <v>0</v>
      </c>
      <c r="D62" s="34">
        <v>0</v>
      </c>
      <c r="E62" s="34">
        <f t="shared" si="71"/>
        <v>0</v>
      </c>
      <c r="F62" s="34">
        <v>0</v>
      </c>
      <c r="G62" s="34">
        <v>0</v>
      </c>
      <c r="H62" s="34">
        <f t="shared" si="72"/>
        <v>0</v>
      </c>
    </row>
    <row r="63" spans="1:8" x14ac:dyDescent="0.2">
      <c r="A63" s="4"/>
      <c r="B63" s="2"/>
      <c r="C63" s="35"/>
      <c r="D63" s="35"/>
      <c r="E63" s="35"/>
      <c r="F63" s="35"/>
      <c r="G63" s="35"/>
      <c r="H63" s="35"/>
    </row>
    <row r="64" spans="1:8" x14ac:dyDescent="0.2">
      <c r="A64" s="26"/>
      <c r="B64" s="47" t="s">
        <v>53</v>
      </c>
      <c r="C64" s="23">
        <f>SUM(C59:C63)</f>
        <v>0</v>
      </c>
      <c r="D64" s="23">
        <f>SUM(D59:D63)</f>
        <v>0</v>
      </c>
      <c r="E64" s="23">
        <f>SUM(E59:E62)</f>
        <v>0</v>
      </c>
      <c r="F64" s="23">
        <f>SUM(F59:F62)</f>
        <v>0</v>
      </c>
      <c r="G64" s="23">
        <f>SUM(G59:G62)</f>
        <v>0</v>
      </c>
      <c r="H64" s="23">
        <f>SUM(H59:H62)</f>
        <v>0</v>
      </c>
    </row>
    <row r="67" spans="1:8" ht="45" customHeight="1" x14ac:dyDescent="0.2">
      <c r="A67" s="52" t="s">
        <v>173</v>
      </c>
      <c r="B67" s="53"/>
      <c r="C67" s="53"/>
      <c r="D67" s="53"/>
      <c r="E67" s="53"/>
      <c r="F67" s="53"/>
      <c r="G67" s="53"/>
      <c r="H67" s="54"/>
    </row>
    <row r="68" spans="1:8" x14ac:dyDescent="0.2">
      <c r="A68" s="57" t="s">
        <v>54</v>
      </c>
      <c r="B68" s="58"/>
      <c r="C68" s="52" t="s">
        <v>60</v>
      </c>
      <c r="D68" s="53"/>
      <c r="E68" s="53"/>
      <c r="F68" s="53"/>
      <c r="G68" s="54"/>
      <c r="H68" s="55" t="s">
        <v>59</v>
      </c>
    </row>
    <row r="69" spans="1:8" ht="22.5" x14ac:dyDescent="0.2">
      <c r="A69" s="59"/>
      <c r="B69" s="60"/>
      <c r="C69" s="9" t="s">
        <v>55</v>
      </c>
      <c r="D69" s="9" t="s">
        <v>125</v>
      </c>
      <c r="E69" s="9" t="s">
        <v>56</v>
      </c>
      <c r="F69" s="9" t="s">
        <v>57</v>
      </c>
      <c r="G69" s="9" t="s">
        <v>58</v>
      </c>
      <c r="H69" s="56"/>
    </row>
    <row r="70" spans="1:8" x14ac:dyDescent="0.2">
      <c r="A70" s="61"/>
      <c r="B70" s="62"/>
      <c r="C70" s="10">
        <v>1</v>
      </c>
      <c r="D70" s="10">
        <v>2</v>
      </c>
      <c r="E70" s="10" t="s">
        <v>126</v>
      </c>
      <c r="F70" s="10">
        <v>4</v>
      </c>
      <c r="G70" s="10">
        <v>5</v>
      </c>
      <c r="H70" s="10" t="s">
        <v>127</v>
      </c>
    </row>
    <row r="71" spans="1:8" x14ac:dyDescent="0.2">
      <c r="A71" s="28"/>
      <c r="B71" s="29"/>
      <c r="C71" s="33"/>
      <c r="D71" s="33"/>
      <c r="E71" s="33"/>
      <c r="F71" s="33"/>
      <c r="G71" s="33"/>
      <c r="H71" s="33"/>
    </row>
    <row r="72" spans="1:8" ht="22.5" x14ac:dyDescent="0.2">
      <c r="A72" s="4"/>
      <c r="B72" s="31" t="s">
        <v>13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4"/>
      <c r="B73" s="31"/>
      <c r="C73" s="34"/>
      <c r="D73" s="34"/>
      <c r="E73" s="34"/>
      <c r="F73" s="34"/>
      <c r="G73" s="34"/>
      <c r="H73" s="34"/>
    </row>
    <row r="74" spans="1:8" x14ac:dyDescent="0.2">
      <c r="A74" s="4"/>
      <c r="B74" s="31" t="s">
        <v>12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x14ac:dyDescent="0.2">
      <c r="A75" s="4"/>
      <c r="B75" s="31"/>
      <c r="C75" s="34"/>
      <c r="D75" s="34"/>
      <c r="E75" s="34"/>
      <c r="F75" s="34"/>
      <c r="G75" s="34"/>
      <c r="H75" s="34"/>
    </row>
    <row r="76" spans="1:8" ht="22.5" x14ac:dyDescent="0.2">
      <c r="A76" s="4"/>
      <c r="B76" s="31" t="s">
        <v>14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x14ac:dyDescent="0.2">
      <c r="A77" s="4"/>
      <c r="B77" s="31"/>
      <c r="C77" s="34"/>
      <c r="D77" s="34"/>
      <c r="E77" s="34"/>
      <c r="F77" s="34"/>
      <c r="G77" s="34"/>
      <c r="H77" s="34"/>
    </row>
    <row r="78" spans="1:8" ht="22.5" x14ac:dyDescent="0.2">
      <c r="A78" s="4"/>
      <c r="B78" s="31" t="s">
        <v>26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x14ac:dyDescent="0.2">
      <c r="A79" s="4"/>
      <c r="B79" s="31"/>
      <c r="C79" s="34"/>
      <c r="D79" s="34"/>
      <c r="E79" s="34"/>
      <c r="F79" s="34"/>
      <c r="G79" s="34"/>
      <c r="H79" s="34"/>
    </row>
    <row r="80" spans="1:8" ht="22.5" x14ac:dyDescent="0.2">
      <c r="A80" s="4"/>
      <c r="B80" s="31" t="s">
        <v>27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x14ac:dyDescent="0.2">
      <c r="A81" s="4"/>
      <c r="B81" s="31"/>
      <c r="C81" s="34"/>
      <c r="D81" s="34"/>
      <c r="E81" s="34"/>
      <c r="F81" s="34"/>
      <c r="G81" s="34"/>
      <c r="H81" s="34"/>
    </row>
    <row r="82" spans="1:8" ht="22.5" x14ac:dyDescent="0.2">
      <c r="A82" s="4"/>
      <c r="B82" s="31" t="s">
        <v>34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x14ac:dyDescent="0.2">
      <c r="A83" s="4"/>
      <c r="B83" s="31"/>
      <c r="C83" s="34"/>
      <c r="D83" s="34"/>
      <c r="E83" s="34"/>
      <c r="F83" s="34"/>
      <c r="G83" s="34"/>
      <c r="H83" s="34"/>
    </row>
    <row r="84" spans="1:8" x14ac:dyDescent="0.2">
      <c r="A84" s="4"/>
      <c r="B84" s="31" t="s">
        <v>15</v>
      </c>
      <c r="C84" s="34">
        <v>0</v>
      </c>
      <c r="D84" s="34">
        <v>0</v>
      </c>
      <c r="E84" s="34">
        <f>C84+D84</f>
        <v>0</v>
      </c>
      <c r="F84" s="34">
        <v>0</v>
      </c>
      <c r="G84" s="34">
        <v>0</v>
      </c>
      <c r="H84" s="34">
        <f>E84-F84</f>
        <v>0</v>
      </c>
    </row>
    <row r="85" spans="1:8" x14ac:dyDescent="0.2">
      <c r="A85" s="30"/>
      <c r="B85" s="32"/>
      <c r="C85" s="35"/>
      <c r="D85" s="35"/>
      <c r="E85" s="35"/>
      <c r="F85" s="35"/>
      <c r="G85" s="35"/>
      <c r="H85" s="35"/>
    </row>
    <row r="86" spans="1:8" x14ac:dyDescent="0.2">
      <c r="A86" s="26"/>
      <c r="B86" s="47" t="s">
        <v>53</v>
      </c>
      <c r="C86" s="23">
        <f t="shared" ref="C86:H86" si="73">SUM(C72:C84)</f>
        <v>0</v>
      </c>
      <c r="D86" s="23">
        <f t="shared" si="73"/>
        <v>0</v>
      </c>
      <c r="E86" s="23">
        <f t="shared" si="73"/>
        <v>0</v>
      </c>
      <c r="F86" s="23">
        <f t="shared" si="73"/>
        <v>0</v>
      </c>
      <c r="G86" s="23">
        <f t="shared" si="73"/>
        <v>0</v>
      </c>
      <c r="H86" s="23">
        <f t="shared" si="73"/>
        <v>0</v>
      </c>
    </row>
    <row r="89" spans="1:8" x14ac:dyDescent="0.2">
      <c r="B89" s="63" t="s">
        <v>175</v>
      </c>
    </row>
  </sheetData>
  <sheetProtection formatCells="0" formatColumns="0" formatRows="0" insertRows="0" deleteRows="0" autoFilter="0"/>
  <mergeCells count="12">
    <mergeCell ref="A67:H67"/>
    <mergeCell ref="A68:B70"/>
    <mergeCell ref="C68:G68"/>
    <mergeCell ref="H68:H69"/>
    <mergeCell ref="C55:G55"/>
    <mergeCell ref="H55:H56"/>
    <mergeCell ref="A1:H1"/>
    <mergeCell ref="A3:B5"/>
    <mergeCell ref="A53:H53"/>
    <mergeCell ref="A55:B5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workbookViewId="0">
      <selection activeCell="I60" sqref="A1:I6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174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172522919.39000002</v>
      </c>
      <c r="D6" s="15">
        <f t="shared" si="0"/>
        <v>41927782.279999994</v>
      </c>
      <c r="E6" s="15">
        <f t="shared" si="0"/>
        <v>214450701.66999999</v>
      </c>
      <c r="F6" s="15">
        <f t="shared" si="0"/>
        <v>187600485.28999999</v>
      </c>
      <c r="G6" s="15">
        <f t="shared" si="0"/>
        <v>187351274.56</v>
      </c>
      <c r="H6" s="15">
        <f t="shared" si="0"/>
        <v>26850216.380000003</v>
      </c>
    </row>
    <row r="7" spans="1:8" x14ac:dyDescent="0.2">
      <c r="A7" s="38"/>
      <c r="B7" s="42" t="s">
        <v>42</v>
      </c>
      <c r="C7" s="15">
        <v>9014998.0800000001</v>
      </c>
      <c r="D7" s="15">
        <v>341809.34</v>
      </c>
      <c r="E7" s="15">
        <f>C7+D7</f>
        <v>9356807.4199999999</v>
      </c>
      <c r="F7" s="15">
        <v>8219983.5300000003</v>
      </c>
      <c r="G7" s="15">
        <v>8219983.5300000003</v>
      </c>
      <c r="H7" s="15">
        <f>E7-F7</f>
        <v>1136823.8899999997</v>
      </c>
    </row>
    <row r="8" spans="1:8" x14ac:dyDescent="0.2">
      <c r="A8" s="38"/>
      <c r="B8" s="42" t="s">
        <v>17</v>
      </c>
      <c r="C8" s="15">
        <v>6210712.9699999997</v>
      </c>
      <c r="D8" s="15">
        <v>2704860.51</v>
      </c>
      <c r="E8" s="15">
        <f t="shared" ref="E8:E14" si="1">C8+D8</f>
        <v>8915573.4800000004</v>
      </c>
      <c r="F8" s="15">
        <v>5982218.1600000001</v>
      </c>
      <c r="G8" s="15">
        <v>5982218.1600000001</v>
      </c>
      <c r="H8" s="15">
        <f t="shared" ref="H8:H14" si="2">E8-F8</f>
        <v>2933355.3200000003</v>
      </c>
    </row>
    <row r="9" spans="1:8" x14ac:dyDescent="0.2">
      <c r="A9" s="38"/>
      <c r="B9" s="42" t="s">
        <v>43</v>
      </c>
      <c r="C9" s="15">
        <v>85282842.790000007</v>
      </c>
      <c r="D9" s="15">
        <v>28146454.489999998</v>
      </c>
      <c r="E9" s="15">
        <f t="shared" si="1"/>
        <v>113429297.28</v>
      </c>
      <c r="F9" s="15">
        <v>100385637.25</v>
      </c>
      <c r="G9" s="15">
        <v>100385637.25</v>
      </c>
      <c r="H9" s="15">
        <f t="shared" si="2"/>
        <v>13043660.030000001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16326693.449999999</v>
      </c>
      <c r="D11" s="15">
        <v>1152546.1100000001</v>
      </c>
      <c r="E11" s="15">
        <f t="shared" si="1"/>
        <v>17479239.559999999</v>
      </c>
      <c r="F11" s="15">
        <v>15402464.51</v>
      </c>
      <c r="G11" s="15">
        <v>15207519.51</v>
      </c>
      <c r="H11" s="15">
        <f t="shared" si="2"/>
        <v>2076775.0499999989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53420624.920000002</v>
      </c>
      <c r="D13" s="15">
        <v>9551629.5299999993</v>
      </c>
      <c r="E13" s="15">
        <f t="shared" si="1"/>
        <v>62972254.450000003</v>
      </c>
      <c r="F13" s="15">
        <v>55603330.609999999</v>
      </c>
      <c r="G13" s="15">
        <v>55549064.880000003</v>
      </c>
      <c r="H13" s="15">
        <f t="shared" si="2"/>
        <v>7368923.8400000036</v>
      </c>
    </row>
    <row r="14" spans="1:8" x14ac:dyDescent="0.2">
      <c r="A14" s="38"/>
      <c r="B14" s="42" t="s">
        <v>19</v>
      </c>
      <c r="C14" s="15">
        <v>2267047.1800000002</v>
      </c>
      <c r="D14" s="15">
        <v>30482.3</v>
      </c>
      <c r="E14" s="15">
        <f t="shared" si="1"/>
        <v>2297529.48</v>
      </c>
      <c r="F14" s="15">
        <v>2006851.23</v>
      </c>
      <c r="G14" s="15">
        <v>2006851.23</v>
      </c>
      <c r="H14" s="15">
        <f t="shared" si="2"/>
        <v>290678.25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63491633.609999999</v>
      </c>
      <c r="D16" s="15">
        <f t="shared" si="3"/>
        <v>24036452.939999998</v>
      </c>
      <c r="E16" s="15">
        <f t="shared" si="3"/>
        <v>87528086.549999997</v>
      </c>
      <c r="F16" s="15">
        <f t="shared" si="3"/>
        <v>75565889.340000004</v>
      </c>
      <c r="G16" s="15">
        <f t="shared" si="3"/>
        <v>75411478.879999995</v>
      </c>
      <c r="H16" s="15">
        <f t="shared" si="3"/>
        <v>11962197.209999997</v>
      </c>
    </row>
    <row r="17" spans="1:8" x14ac:dyDescent="0.2">
      <c r="A17" s="38"/>
      <c r="B17" s="42" t="s">
        <v>45</v>
      </c>
      <c r="C17" s="15">
        <v>2434784.4300000002</v>
      </c>
      <c r="D17" s="15">
        <v>350409.54</v>
      </c>
      <c r="E17" s="15">
        <f>C17+D17</f>
        <v>2785193.97</v>
      </c>
      <c r="F17" s="15">
        <v>2322581.36</v>
      </c>
      <c r="G17" s="15">
        <v>2322581.36</v>
      </c>
      <c r="H17" s="15">
        <f t="shared" ref="H17:H23" si="4">E17-F17</f>
        <v>462612.61000000034</v>
      </c>
    </row>
    <row r="18" spans="1:8" x14ac:dyDescent="0.2">
      <c r="A18" s="38"/>
      <c r="B18" s="42" t="s">
        <v>28</v>
      </c>
      <c r="C18" s="15">
        <v>32282485.210000001</v>
      </c>
      <c r="D18" s="15">
        <v>18822195.329999998</v>
      </c>
      <c r="E18" s="15">
        <f t="shared" ref="E18:E23" si="5">C18+D18</f>
        <v>51104680.539999999</v>
      </c>
      <c r="F18" s="15">
        <v>46947767.530000001</v>
      </c>
      <c r="G18" s="15">
        <v>46929807.530000001</v>
      </c>
      <c r="H18" s="15">
        <f t="shared" si="4"/>
        <v>4156913.0099999979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4368521.8899999997</v>
      </c>
      <c r="D20" s="15">
        <v>1390399</v>
      </c>
      <c r="E20" s="15">
        <f t="shared" si="5"/>
        <v>5758920.8899999997</v>
      </c>
      <c r="F20" s="15">
        <v>4917324.1100000003</v>
      </c>
      <c r="G20" s="15">
        <v>4917324.1100000003</v>
      </c>
      <c r="H20" s="15">
        <f t="shared" si="4"/>
        <v>841596.77999999933</v>
      </c>
    </row>
    <row r="21" spans="1:8" x14ac:dyDescent="0.2">
      <c r="A21" s="38"/>
      <c r="B21" s="42" t="s">
        <v>47</v>
      </c>
      <c r="C21" s="15">
        <v>3023939.11</v>
      </c>
      <c r="D21" s="15">
        <v>35000</v>
      </c>
      <c r="E21" s="15">
        <f t="shared" si="5"/>
        <v>3058939.11</v>
      </c>
      <c r="F21" s="15">
        <v>2443421.6</v>
      </c>
      <c r="G21" s="15">
        <v>2443421.6</v>
      </c>
      <c r="H21" s="15">
        <f t="shared" si="4"/>
        <v>615517.50999999978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21381902.969999999</v>
      </c>
      <c r="D23" s="15">
        <v>3438449.07</v>
      </c>
      <c r="E23" s="15">
        <f t="shared" si="5"/>
        <v>24820352.039999999</v>
      </c>
      <c r="F23" s="15">
        <v>18934794.739999998</v>
      </c>
      <c r="G23" s="15">
        <v>18798344.280000001</v>
      </c>
      <c r="H23" s="15">
        <f t="shared" si="4"/>
        <v>5885557.3000000007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53847468.57</v>
      </c>
      <c r="D25" s="15">
        <f t="shared" si="6"/>
        <v>65059432.989999995</v>
      </c>
      <c r="E25" s="15">
        <f t="shared" si="6"/>
        <v>118906901.55999999</v>
      </c>
      <c r="F25" s="15">
        <f t="shared" si="6"/>
        <v>80438035.840000004</v>
      </c>
      <c r="G25" s="15">
        <f t="shared" si="6"/>
        <v>78597670.629999995</v>
      </c>
      <c r="H25" s="15">
        <f t="shared" si="6"/>
        <v>38468865.719999984</v>
      </c>
    </row>
    <row r="26" spans="1:8" x14ac:dyDescent="0.2">
      <c r="A26" s="38"/>
      <c r="B26" s="42" t="s">
        <v>29</v>
      </c>
      <c r="C26" s="15">
        <v>3230415.91</v>
      </c>
      <c r="D26" s="15">
        <v>3434.8</v>
      </c>
      <c r="E26" s="15">
        <f>C26+D26</f>
        <v>3233850.71</v>
      </c>
      <c r="F26" s="15">
        <v>2650506.52</v>
      </c>
      <c r="G26" s="15">
        <v>2650506.52</v>
      </c>
      <c r="H26" s="15">
        <f t="shared" ref="H26:H34" si="7">E26-F26</f>
        <v>583344.18999999994</v>
      </c>
    </row>
    <row r="27" spans="1:8" x14ac:dyDescent="0.2">
      <c r="A27" s="38"/>
      <c r="B27" s="42" t="s">
        <v>24</v>
      </c>
      <c r="C27" s="15">
        <v>10205478.83</v>
      </c>
      <c r="D27" s="15">
        <v>11154836.32</v>
      </c>
      <c r="E27" s="15">
        <f t="shared" ref="E27:E34" si="8">C27+D27</f>
        <v>21360315.149999999</v>
      </c>
      <c r="F27" s="15">
        <v>15971374</v>
      </c>
      <c r="G27" s="15">
        <v>15971374</v>
      </c>
      <c r="H27" s="15">
        <f t="shared" si="7"/>
        <v>5388941.1499999985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40411573.829999998</v>
      </c>
      <c r="D29" s="15">
        <v>53901161.869999997</v>
      </c>
      <c r="E29" s="15">
        <f t="shared" si="8"/>
        <v>94312735.699999988</v>
      </c>
      <c r="F29" s="15">
        <v>61816155.32</v>
      </c>
      <c r="G29" s="15">
        <v>59975790.109999999</v>
      </c>
      <c r="H29" s="15">
        <f t="shared" si="7"/>
        <v>32496580.379999988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289862021.57000005</v>
      </c>
      <c r="D42" s="23">
        <f t="shared" si="12"/>
        <v>131023668.20999998</v>
      </c>
      <c r="E42" s="23">
        <f t="shared" si="12"/>
        <v>420885689.77999997</v>
      </c>
      <c r="F42" s="23">
        <f t="shared" si="12"/>
        <v>343604410.47000003</v>
      </c>
      <c r="G42" s="23">
        <f t="shared" si="12"/>
        <v>341360424.06999999</v>
      </c>
      <c r="H42" s="23">
        <f t="shared" si="12"/>
        <v>77281279.309999973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s="1" customFormat="1" x14ac:dyDescent="0.2">
      <c r="B45" s="63" t="s">
        <v>175</v>
      </c>
    </row>
    <row r="46" spans="1:8" s="1" customFormat="1" x14ac:dyDescent="0.2"/>
    <row r="47" spans="1:8" s="1" customFormat="1" x14ac:dyDescent="0.2"/>
    <row r="48" spans="1: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2022-01-26T15:53:00Z</cp:lastPrinted>
  <dcterms:created xsi:type="dcterms:W3CDTF">2014-02-10T03:37:14Z</dcterms:created>
  <dcterms:modified xsi:type="dcterms:W3CDTF">2022-01-26T15:53:08Z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