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<sst xmlns="http://schemas.openxmlformats.org/spreadsheetml/2006/main" count="938" uniqueCount="664">
  <si>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</si>
  <si>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</si>
  <si>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</si>
  <si>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</si>
  <si>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</si>
  <si>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</si>
  <si>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</si>
  <si>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</si>
  <si>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</si>
  <si>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</si>
  <si>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</si>
  <si>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</si>
  <si>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</si>
  <si>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</si>
  <si>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</si>
  <si>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</si>
  <si>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</si>
  <si>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</si>
  <si>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</si>
  <si>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</si>
  <si>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</si>
  <si>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</si>
  <si>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</si>
  <si>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</si>
  <si>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</si>
  <si>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</si>
  <si>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</si>
  <si>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</si>
  <si>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</si>
  <si>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</si>
  <si>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</si>
  <si>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</si>
  <si>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</si>
  <si>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</si>
  <si>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</si>
  <si>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</si>
  <si>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</si>
  <si>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</si>
  <si>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</si>
  <si>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</si>
  <si>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</si>
  <si>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</si>
  <si>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</si>
  <si>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</si>
  <si>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</si>
  <si>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</si>
  <si>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</si>
  <si>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</si>
  <si>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</si>
  <si>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</si>
  <si>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</si>
  <si>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</si>
  <si>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</si>
  <si>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</si>
  <si>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</si>
  <si>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</si>
  <si>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</si>
  <si>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</si>
  <si>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</si>
  <si>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</si>
  <si>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</si>
  <si>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</si>
  <si>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</si>
  <si>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</si>
  <si>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</si>
  <si>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</si>
  <si>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</si>
  <si>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</si>
  <si>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</si>
  <si>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</si>
  <si>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</si>
  <si>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</si>
  <si>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</si>
  <si>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</si>
  <si>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</si>
  <si>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</si>
  <si>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</si>
  <si>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</si>
  <si>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</si>
  <si>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</si>
  <si>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</si>
  <si>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</si>
  <si>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</si>
  <si>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</si>
  <si>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</si>
  <si>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</si>
  <si>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</si>
  <si>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</si>
  <si>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</si>
  <si>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</si>
  <si>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</si>
  <si>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</si>
  <si>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</si>
  <si>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</si>
  <si>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</si>
  <si>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</si>
  <si>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</si>
  <si>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</si>
  <si>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</si>
  <si>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</si>
  <si>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</si>
  <si>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</si>
  <si>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</si>
  <si>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</si>
  <si>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</si>
  <si>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</si>
  <si>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</si>
  <si>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</si>
  <si>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</si>
  <si>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</si>
  <si>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</si>
  <si>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</si>
  <si>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</si>
  <si>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</si>
  <si>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</si>
  <si>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</si>
  <si>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</si>
  <si>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</si>
  <si>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</si>
  <si>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</si>
  <si>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</si>
  <si>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</si>
  <si>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</si>
  <si>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</si>
  <si>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</si>
  <si>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</si>
  <si>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</si>
  <si>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</si>
  <si>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</si>
  <si>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</si>
  <si>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</si>
  <si>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</si>
  <si>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</si>
  <si>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</si>
  <si>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</si>
  <si>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</si>
  <si>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</si>
  <si>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</si>
  <si>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</si>
  <si>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</si>
  <si>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</si>
  <si>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</si>
  <si>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</si>
  <si>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</si>
  <si>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</si>
  <si>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</si>
  <si>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</si>
  <si>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</si>
  <si>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</si>
  <si>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</si>
  <si>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</si>
  <si>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</si>
  <si>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</si>
  <si>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</si>
  <si>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</si>
  <si>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</si>
  <si>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</si>
  <si>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</si>
  <si>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</si>
  <si>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</si>
  <si>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</si>
  <si>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</si>
  <si>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</si>
  <si>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</si>
  <si>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</si>
  <si>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</si>
  <si>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</si>
  <si>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</si>
  <si>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</si>
  <si>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</si>
  <si>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</si>
  <si>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</si>
  <si>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</si>
  <si>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</si>
  <si>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</si>
  <si>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</si>
  <si>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</si>
  <si>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</si>
  <si>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</si>
  <si>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</si>
  <si>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</si>
  <si>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</si>
  <si>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</si>
  <si>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</si>
  <si>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</si>
  <si>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</si>
  <si>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</si>
  <si>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</si>
  <si>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</si>
  <si>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</si>
  <si>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</si>
  <si>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</si>
  <si>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</si>
  <si>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</si>
  <si>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</si>
  <si>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</si>
  <si>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</si>
  <si>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</si>
  <si>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</si>
  <si>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</si>
  <si>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</si>
  <si>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</si>
  <si>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</si>
  <si>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</si>
  <si>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</si>
  <si>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</si>
  <si>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</si>
  <si>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</si>
  <si>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</si>
  <si>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</si>
  <si>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</si>
  <si>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</si>
  <si>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</si>
  <si>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</si>
  <si>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</si>
  <si>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</si>
  <si>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</si>
  <si>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</si>
  <si>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</si>
  <si>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</si>
  <si>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</si>
  <si>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</si>
  <si>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</si>
  <si>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</si>
  <si>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</si>
  <si>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</si>
  <si>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</si>
  <si>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</si>
  <si>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</si>
  <si>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</si>
  <si>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</si>
  <si>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</si>
  <si>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</si>
  <si>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</si>
  <si>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</si>
  <si>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</si>
  <si>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</si>
  <si>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</si>
  <si>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</si>
  <si>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</si>
  <si>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</si>
  <si>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</si>
  <si>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</si>
  <si>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</si>
  <si>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</si>
  <si>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</si>
  <si>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</si>
  <si>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</si>
  <si>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</si>
  <si>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</si>
  <si>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</si>
  <si>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</si>
  <si>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</si>
  <si>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</si>
  <si>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</si>
  <si>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</si>
  <si>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</si>
  <si>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</si>
  <si>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</si>
  <si>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</si>
  <si>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</si>
  <si>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</si>
  <si>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</si>
  <si>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</si>
  <si>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</si>
  <si>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</si>
  <si>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</si>
  <si>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</si>
  <si>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</si>
  <si>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</si>
  <si>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</si>
  <si>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</si>
  <si>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</si>
  <si>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</si>
  <si>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</si>
  <si>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</si>
  <si>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</si>
  <si>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</si>
  <si>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</si>
  <si>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</si>
  <si>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</si>
  <si>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</si>
  <si>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</si>
  <si>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</si>
  <si>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</si>
  <si>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</si>
  <si>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</si>
  <si>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</si>
  <si>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</si>
  <si>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</si>
  <si>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</si>
  <si>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</si>
  <si>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</si>
  <si>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</si>
  <si>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</si>
  <si>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</si>
  <si>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</si>
  <si>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</si>
  <si>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</si>
  <si>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</si>
  <si>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</si>
  <si>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</si>
  <si>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</si>
  <si>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</si>
  <si>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</si>
  <si>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</si>
  <si>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</si>
  <si>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</si>
  <si>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</si>
  <si>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</si>
  <si>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</si>
  <si>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</si>
  <si>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</si>
  <si>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</si>
  <si>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</si>
  <si>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</si>
  <si>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</si>
  <si>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</si>
  <si>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</si>
  <si>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</si>
  <si>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</si>
  <si>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</si>
  <si>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</si>
  <si>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</si>
  <si>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</si>
  <si>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</si>
  <si>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</si>
  <si>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</si>
  <si>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</si>
  <si>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</si>
  <si>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</si>
  <si>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</si>
  <si>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</si>
  <si>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</si>
  <si>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</si>
  <si>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</si>
  <si>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</si>
  <si>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</si>
  <si>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</si>
  <si>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</si>
  <si>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</si>
  <si>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</si>
  <si>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</si>
  <si>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</si>
  <si>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</si>
  <si>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</si>
  <si>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</si>
  <si>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</si>
  <si>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</si>
  <si>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</si>
  <si>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</si>
  <si>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</si>
  <si>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</si>
  <si>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</si>
  <si>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</si>
  <si>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</si>
  <si>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</si>
  <si>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</si>
  <si>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</si>
  <si>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</si>
  <si>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</si>
  <si>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</si>
  <si>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</si>
  <si>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</si>
  <si>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</si>
  <si>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</si>
  <si>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</si>
  <si>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</si>
  <si>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</si>
  <si>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</si>
  <si>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</si>
  <si>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</si>
  <si>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</si>
  <si>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</si>
  <si>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</si>
  <si>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</si>
  <si>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</si>
  <si>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</si>
  <si>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</si>
  <si>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</si>
  <si>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</si>
  <si>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</si>
  <si>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</si>
  <si>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</si>
  <si>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</si>
  <si>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</si>
  <si>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</si>
  <si>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</si>
  <si>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</si>
  <si>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</si>
  <si>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</si>
  <si>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</si>
  <si>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</si>
  <si>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</si>
  <si>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</si>
  <si>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</si>
  <si>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</si>
  <si>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</si>
  <si>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</si>
  <si>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</si>
  <si>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</si>
  <si>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</si>
  <si>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</si>
  <si>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</si>
  <si>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</si>
  <si>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</si>
  <si>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</si>
  <si>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</si>
  <si>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</si>
  <si>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</si>
  <si>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</si>
  <si>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</si>
  <si>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</si>
  <si>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</si>
  <si>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</si>
  <si>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</si>
  <si>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</si>
  <si>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</si>
  <si>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</si>
  <si>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</si>
  <si>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</si>
  <si>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</si>
  <si>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</si>
  <si>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</si>
  <si>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</si>
  <si>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</si>
  <si>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</si>
  <si>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</si>
  <si>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</si>
  <si>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</si>
  <si>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</si>
  <si>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</si>
  <si>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</si>
  <si>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</si>
  <si>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</si>
  <si>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</si>
  <si>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</si>
  <si>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</si>
  <si>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</si>
  <si>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</si>
  <si>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</si>
  <si>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</si>
  <si>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</si>
  <si>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</si>
  <si>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</si>
  <si>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</si>
  <si>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</si>
  <si>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</si>
  <si>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</si>
  <si>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</si>
  <si>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</si>
  <si>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</si>
  <si>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</si>
  <si>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</si>
  <si>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</si>
  <si>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</si>
  <si>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</si>
  <si>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</si>
  <si>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</si>
  <si>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</si>
  <si>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</si>
  <si>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</si>
  <si>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</si>
  <si>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</si>
  <si>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</si>
  <si>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</si>
  <si>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</si>
  <si>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</si>
  <si>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</si>
  <si>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</si>
  <si>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</si>
  <si>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</si>
  <si>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</si>
  <si>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</si>
  <si>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</si>
  <si>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</si>
  <si>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</si>
  <si>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</si>
  <si>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</si>
  <si>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</si>
  <si>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</si>
  <si>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</si>
  <si>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</si>
  <si>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</si>
  <si>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</si>
  <si>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</si>
  <si>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</si>
  <si>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</si>
  <si>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</si>
  <si>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</si>
  <si>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</si>
  <si>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</si>
  <si>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</si>
  <si>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</si>
  <si>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</si>
  <si>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</si>
  <si>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</si>
  <si>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</si>
  <si>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</si>
  <si>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</si>
  <si>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</si>
  <si>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</si>
  <si>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</si>
  <si>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</si>
  <si>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</si>
  <si>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</si>
  <si>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</si>
  <si>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</si>
  <si>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</si>
  <si>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</si>
  <si>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</si>
  <si>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</si>
  <si>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</si>
  <si>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</si>
  <si>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</si>
  <si>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</si>
  <si>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</si>
  <si>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</si>
  <si>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</si>
  <si>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</si>
  <si>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</si>
  <si>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</si>
  <si>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</si>
  <si>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</si>
  <si>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</si>
  <si>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</si>
  <si>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</si>
  <si>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</si>
  <si>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</si>
  <si>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</si>
  <si>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</si>
  <si>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</si>
  <si>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</si>
  <si>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</si>
  <si>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</si>
  <si>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</si>
  <si>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</si>
  <si>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</si>
  <si>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</si>
  <si>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</si>
  <si>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</si>
  <si>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</si>
  <si>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</si>
  <si>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</si>
  <si>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</si>
  <si>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</si>
  <si>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</si>
  <si>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</si>
  <si>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</si>
  <si>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</si>
  <si>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</si>
  <si>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</si>
  <si>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</si>
  <si>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</si>
  <si>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</si>
  <si>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</si>
  <si>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</si>
  <si>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</si>
  <si>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</si>
  <si>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</si>
  <si>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</si>
  <si>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</si>
  <si>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</si>
  <si>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</si>
  <si>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</si>
  <si>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</si>
  <si>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</si>
  <si>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</si>
  <si>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</si>
  <si>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</si>
  <si>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</si>
  <si>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</si>
  <si>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</si>
  <si>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</si>
  <si>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</si>
  <si>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</si>
  <si>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</si>
  <si>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</si>
  <si>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</si>
  <si>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</si>
  <si>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</si>
  <si>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</si>
  <si>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</si>
  <si>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</si>
  <si>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</si>
  <si>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</si>
  <si>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</si>
  <si>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</si>
  <si>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</si>
  <si>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</si>
  <si>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</si>
  <si>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</si>
  <si>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</si>
  <si>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</si>
  <si>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</si>
  <si>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</si>
  <si>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</si>
  <si>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</si>
  <si>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</si>
  <si>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</si>
  <si>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</si>
  <si>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</si>
  <si>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</si>
  <si>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</si>
  <si>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</si>
  <si>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</si>
  <si>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</si>
  <si>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</si>
  <si>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</si>
  <si>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</si>
  <si>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</si>
  <si>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</si>
  <si>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</si>
  <si>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</si>
  <si>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</si>
  <si>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</si>
  <si>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</si>
  <si>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</si>
  <si>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</si>
  <si>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</si>
  <si>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</si>
  <si>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</si>
  <si>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</si>
  <si>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</si>
  <si>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</si>
  <si>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</si>
  <si>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</si>
  <si>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</si>
  <si>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</si>
  <si>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</si>
  <si>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</si>
  <si>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</si>
  <si>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</si>
  <si>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</si>
  <si>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</si>
  <si>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</si>
  <si>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</si>
  <si>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</si>
  <si>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</si>
  <si>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</si>
  <si>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</si>
  <si>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</si>
  <si>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</si>
  <si>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</si>
  <si>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</si>
  <si>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</si>
  <si>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</si>
  <si>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</si>
  <si>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</si>
  <si>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</si>
  <si>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</si>
  <si>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</si>
  <si>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</si>
  <si>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</si>
  <si>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</si>
  <si>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</si>
  <si>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</si>
  <si>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</si>
  <si>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</si>
  <si>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</si>
  <si>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</si>
  <si>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</si>
  <si>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Apaseo el Grande, Guanajuato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</si>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</sst>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ht="10.15" x14ac:dyDescent="0.2">
      <c r="A26" s="102" t="s">
        <v>580</v>
      </c>
      <c r="B26" s="103" t="s">
        <v>343</v>
      </c>
    </row>
    <row r="27" spans="1:2" ht="10.15" x14ac:dyDescent="0.2">
      <c r="A27" s="102" t="s">
        <v>581</v>
      </c>
      <c r="B27" s="103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636</v>
      </c>
    </row>
    <row r="41" spans="1:2" ht="10.9" thickBot="1" x14ac:dyDescent="0.25">
      <c r="A41" s="11"/>
      <c r="B41" s="12"/>
    </row>
    <row r="44" spans="1:2" ht="10.15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3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148911240</v>
      </c>
    </row>
    <row r="6" spans="1:3" ht="10.15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ht="10.15" x14ac:dyDescent="0.2">
      <c r="A14" s="78"/>
      <c r="B14" s="69"/>
      <c r="C14" s="70"/>
    </row>
    <row r="15" spans="1:3" ht="10.15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ht="10.15" x14ac:dyDescent="0.2">
      <c r="A18" s="73">
        <v>3.3</v>
      </c>
      <c r="B18" s="68" t="s">
        <v>535</v>
      </c>
      <c r="C18" s="74">
        <v>0</v>
      </c>
    </row>
    <row r="19" spans="1:3" ht="10.15" x14ac:dyDescent="0.2">
      <c r="A19" s="60"/>
      <c r="B19" s="75"/>
      <c r="C19" s="76"/>
    </row>
    <row r="20" spans="1:3" ht="10.15" x14ac:dyDescent="0.2">
      <c r="A20" s="77" t="s">
        <v>82</v>
      </c>
      <c r="B20" s="77"/>
      <c r="C20" s="59">
        <f>C5+C7-C15</f>
        <v>148911240</v>
      </c>
    </row>
    <row r="22" spans="1:3" ht="10.15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19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ht="10.15" x14ac:dyDescent="0.2">
      <c r="A4" s="166" t="s">
        <v>626</v>
      </c>
      <c r="B4" s="167"/>
      <c r="C4" s="168"/>
    </row>
    <row r="5" spans="1:3" ht="10.15" x14ac:dyDescent="0.2">
      <c r="A5" s="89" t="s">
        <v>538</v>
      </c>
      <c r="B5" s="58"/>
      <c r="C5" s="82">
        <v>60508565.630000003</v>
      </c>
    </row>
    <row r="6" spans="1:3" ht="10.15" x14ac:dyDescent="0.2">
      <c r="A6" s="83"/>
      <c r="B6" s="61"/>
      <c r="C6" s="84"/>
    </row>
    <row r="7" spans="1:3" ht="10.15" x14ac:dyDescent="0.2">
      <c r="A7" s="71" t="s">
        <v>539</v>
      </c>
      <c r="B7" s="85"/>
      <c r="C7" s="63">
        <f>SUM(C8:C28)</f>
        <v>4798731.63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114987.14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19673.080000000002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4594007.41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70064</v>
      </c>
    </row>
    <row r="29" spans="1:3" ht="10.15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8500000</v>
      </c>
    </row>
    <row r="31" spans="1:3" x14ac:dyDescent="0.2">
      <c r="A31" s="98" t="s">
        <v>560</v>
      </c>
      <c r="B31" s="81" t="s">
        <v>441</v>
      </c>
      <c r="C31" s="91">
        <v>8500000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ht="10.15" x14ac:dyDescent="0.2">
      <c r="A37" s="98" t="s">
        <v>568</v>
      </c>
      <c r="B37" s="90" t="s">
        <v>569</v>
      </c>
      <c r="C37" s="97">
        <v>0</v>
      </c>
    </row>
    <row r="38" spans="1:3" ht="10.15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64209834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3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7" customFormat="1" ht="10.15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ht="10.15" x14ac:dyDescent="0.2">
      <c r="A6" s="129"/>
      <c r="B6" s="129"/>
      <c r="C6" s="129"/>
      <c r="D6" s="129"/>
      <c r="H6" s="128"/>
    </row>
    <row r="7" spans="1:8" s="127" customFormat="1" ht="13.15" x14ac:dyDescent="0.25">
      <c r="A7" s="128" t="s">
        <v>35</v>
      </c>
      <c r="B7" s="128"/>
      <c r="C7" s="128"/>
      <c r="D7" s="128"/>
    </row>
    <row r="8" spans="1:8" s="127" customFormat="1" ht="10.15" x14ac:dyDescent="0.2">
      <c r="A8" s="128"/>
      <c r="B8" s="128"/>
      <c r="C8" s="128"/>
      <c r="D8" s="128"/>
    </row>
    <row r="9" spans="1:8" s="127" customFormat="1" ht="10.15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ht="10.15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ht="10.15" x14ac:dyDescent="0.2">
      <c r="A25" s="128" t="s">
        <v>523</v>
      </c>
      <c r="B25" s="128"/>
      <c r="C25" s="128"/>
      <c r="D25" s="128"/>
    </row>
    <row r="26" spans="1:4" s="127" customFormat="1" ht="10.15" x14ac:dyDescent="0.2">
      <c r="A26" s="128" t="s">
        <v>524</v>
      </c>
      <c r="B26" s="128"/>
      <c r="C26" s="128"/>
      <c r="D26" s="128"/>
    </row>
    <row r="27" spans="1:4" s="127" customFormat="1" ht="10.15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10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3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3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13475987.99</v>
      </c>
    </row>
    <row r="9" spans="1:8" x14ac:dyDescent="0.2">
      <c r="A9" s="22">
        <v>1115</v>
      </c>
      <c r="B9" s="20" t="s">
        <v>198</v>
      </c>
      <c r="C9" s="24">
        <v>16353594.17</v>
      </c>
    </row>
    <row r="10" spans="1:8" ht="10.15" x14ac:dyDescent="0.2">
      <c r="A10" s="22">
        <v>1121</v>
      </c>
      <c r="B10" s="20" t="s">
        <v>199</v>
      </c>
      <c r="C10" s="24">
        <v>0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148335.37</v>
      </c>
      <c r="D15" s="24">
        <v>169370.9</v>
      </c>
      <c r="E15" s="24">
        <v>177622.43</v>
      </c>
      <c r="F15" s="24">
        <v>338859.23</v>
      </c>
      <c r="G15" s="24">
        <v>16859</v>
      </c>
    </row>
    <row r="16" spans="1:8" ht="10.15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3454</v>
      </c>
      <c r="D20" s="24">
        <v>3454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266000</v>
      </c>
      <c r="D21" s="24">
        <v>266000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421918.52</v>
      </c>
      <c r="D23" s="24">
        <v>421918.52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58000</v>
      </c>
      <c r="D24" s="24">
        <v>58000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405236.29</v>
      </c>
      <c r="D27" s="24">
        <v>405236.29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435621621.75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24515378.460000001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6980800.9400000004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386266624.88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17858817.469999999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90523185.639999986</v>
      </c>
      <c r="D62" s="24">
        <f t="shared" ref="D62:E62" si="0">SUM(D63:D70)</f>
        <v>0</v>
      </c>
      <c r="E62" s="24">
        <f t="shared" si="0"/>
        <v>-34339560.620000005</v>
      </c>
    </row>
    <row r="63" spans="1:9" x14ac:dyDescent="0.2">
      <c r="A63" s="22">
        <v>1241</v>
      </c>
      <c r="B63" s="20" t="s">
        <v>239</v>
      </c>
      <c r="C63" s="24">
        <v>18574869.789999999</v>
      </c>
      <c r="D63" s="24">
        <v>0</v>
      </c>
      <c r="E63" s="24">
        <v>-5461409.0099999998</v>
      </c>
    </row>
    <row r="64" spans="1:9" x14ac:dyDescent="0.2">
      <c r="A64" s="22">
        <v>1242</v>
      </c>
      <c r="B64" s="20" t="s">
        <v>240</v>
      </c>
      <c r="C64" s="24">
        <v>3164034.92</v>
      </c>
      <c r="D64" s="24">
        <v>0</v>
      </c>
      <c r="E64" s="24">
        <v>-1370291.33</v>
      </c>
    </row>
    <row r="65" spans="1:9" x14ac:dyDescent="0.2">
      <c r="A65" s="22">
        <v>1243</v>
      </c>
      <c r="B65" s="20" t="s">
        <v>241</v>
      </c>
      <c r="C65" s="24">
        <v>45576.4</v>
      </c>
      <c r="D65" s="24">
        <v>0</v>
      </c>
      <c r="E65" s="24">
        <v>-22832.080000000002</v>
      </c>
    </row>
    <row r="66" spans="1:9" x14ac:dyDescent="0.2">
      <c r="A66" s="22">
        <v>1244</v>
      </c>
      <c r="B66" s="20" t="s">
        <v>242</v>
      </c>
      <c r="C66" s="24">
        <v>48606735.770000003</v>
      </c>
      <c r="D66" s="24">
        <v>0</v>
      </c>
      <c r="E66" s="24">
        <v>-19714421</v>
      </c>
    </row>
    <row r="67" spans="1:9" x14ac:dyDescent="0.2">
      <c r="A67" s="22">
        <v>1245</v>
      </c>
      <c r="B67" s="20" t="s">
        <v>243</v>
      </c>
      <c r="C67" s="24">
        <v>3019472.85</v>
      </c>
      <c r="D67" s="24">
        <v>0</v>
      </c>
      <c r="E67" s="24">
        <v>-953847.37</v>
      </c>
    </row>
    <row r="68" spans="1:9" x14ac:dyDescent="0.2">
      <c r="A68" s="22">
        <v>1246</v>
      </c>
      <c r="B68" s="20" t="s">
        <v>244</v>
      </c>
      <c r="C68" s="24">
        <v>17112495.91</v>
      </c>
      <c r="D68" s="24">
        <v>0</v>
      </c>
      <c r="E68" s="24">
        <v>-6816759.8300000001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366715.52</v>
      </c>
      <c r="D74" s="24">
        <f>SUM(D75:D79)</f>
        <v>0</v>
      </c>
      <c r="E74" s="24">
        <f>SUM(E75:E79)</f>
        <v>166210.68</v>
      </c>
    </row>
    <row r="75" spans="1:9" x14ac:dyDescent="0.2">
      <c r="A75" s="22">
        <v>1251</v>
      </c>
      <c r="B75" s="20" t="s">
        <v>249</v>
      </c>
      <c r="C75" s="24">
        <v>31380.32</v>
      </c>
      <c r="D75" s="24">
        <v>0</v>
      </c>
      <c r="E75" s="24">
        <v>12893.05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335335.2</v>
      </c>
      <c r="D78" s="24">
        <v>0</v>
      </c>
      <c r="E78" s="24">
        <v>153317.63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15318085.58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15318085.58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7657560.4299999997</v>
      </c>
      <c r="D110" s="24">
        <f>SUM(D111:D119)</f>
        <v>7657560.4299999997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838781.42</v>
      </c>
      <c r="D112" s="24">
        <f t="shared" ref="D112:D119" si="1">C112</f>
        <v>838781.42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658749.88</v>
      </c>
      <c r="D113" s="24">
        <f t="shared" si="1"/>
        <v>658749.88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136450.46</v>
      </c>
      <c r="D115" s="24">
        <f t="shared" si="1"/>
        <v>136450.46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2794653.75</v>
      </c>
      <c r="D117" s="24">
        <f t="shared" si="1"/>
        <v>2794653.75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3228924.92</v>
      </c>
      <c r="D119" s="24">
        <f t="shared" si="1"/>
        <v>3228924.92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ht="10.15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ht="10.15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ht="10.15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ht="10.15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ht="10.15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ht="10.15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3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3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3">
      <c r="A3" s="154" t="s">
        <v>663</v>
      </c>
      <c r="B3" s="154"/>
      <c r="C3" s="154"/>
      <c r="D3" s="14" t="s">
        <v>619</v>
      </c>
      <c r="E3" s="25">
        <v>1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35690457.579999998</v>
      </c>
      <c r="D8" s="100"/>
      <c r="E8" s="49"/>
    </row>
    <row r="9" spans="1:5" ht="10.15" x14ac:dyDescent="0.2">
      <c r="A9" s="50">
        <v>4110</v>
      </c>
      <c r="B9" s="51" t="s">
        <v>307</v>
      </c>
      <c r="C9" s="55">
        <f>SUM(C10:C18)</f>
        <v>28291220.559999999</v>
      </c>
      <c r="D9" s="100"/>
      <c r="E9" s="49"/>
    </row>
    <row r="10" spans="1:5" ht="10.15" x14ac:dyDescent="0.2">
      <c r="A10" s="50">
        <v>4111</v>
      </c>
      <c r="B10" s="51" t="s">
        <v>308</v>
      </c>
      <c r="C10" s="55">
        <v>10284.120000000001</v>
      </c>
      <c r="D10" s="100"/>
      <c r="E10" s="49"/>
    </row>
    <row r="11" spans="1:5" ht="10.15" x14ac:dyDescent="0.2">
      <c r="A11" s="50">
        <v>4112</v>
      </c>
      <c r="B11" s="51" t="s">
        <v>309</v>
      </c>
      <c r="C11" s="55">
        <v>24813019.18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1992568.06</v>
      </c>
      <c r="D12" s="100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ht="10.15" x14ac:dyDescent="0.2">
      <c r="A16" s="50">
        <v>4117</v>
      </c>
      <c r="B16" s="51" t="s">
        <v>314</v>
      </c>
      <c r="C16" s="55">
        <v>1475349.2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6581042.2300000004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343869.44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6237172.79</v>
      </c>
      <c r="D30" s="100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270651.93</v>
      </c>
      <c r="D34" s="100"/>
      <c r="E34" s="49"/>
    </row>
    <row r="35" spans="1:5" ht="10.15" x14ac:dyDescent="0.2">
      <c r="A35" s="50">
        <v>4151</v>
      </c>
      <c r="B35" s="51" t="s">
        <v>498</v>
      </c>
      <c r="C35" s="55">
        <v>270651.93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547542.86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547542.86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75941339.75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75941339.75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43230810.159999996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32574278.629999999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135194.65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1056.31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64209834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42506894.990000002</v>
      </c>
      <c r="D99" s="57">
        <f>C99/$C$98</f>
        <v>0.6619997645531992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32449630.710000001</v>
      </c>
      <c r="D100" s="57">
        <f t="shared" ref="D100:D163" si="0">C100/$C$98</f>
        <v>0.50536855008844905</v>
      </c>
      <c r="E100" s="56"/>
    </row>
    <row r="101" spans="1:5" x14ac:dyDescent="0.2">
      <c r="A101" s="54">
        <v>5111</v>
      </c>
      <c r="B101" s="51" t="s">
        <v>363</v>
      </c>
      <c r="C101" s="55">
        <v>19081086.809999999</v>
      </c>
      <c r="D101" s="57">
        <f t="shared" si="0"/>
        <v>0.29716767076519773</v>
      </c>
      <c r="E101" s="56"/>
    </row>
    <row r="102" spans="1:5" x14ac:dyDescent="0.2">
      <c r="A102" s="54">
        <v>5112</v>
      </c>
      <c r="B102" s="51" t="s">
        <v>364</v>
      </c>
      <c r="C102" s="55">
        <v>2553170.2999999998</v>
      </c>
      <c r="D102" s="57">
        <f t="shared" si="0"/>
        <v>3.9762917001155924E-2</v>
      </c>
      <c r="E102" s="56"/>
    </row>
    <row r="103" spans="1:5" x14ac:dyDescent="0.2">
      <c r="A103" s="54">
        <v>5113</v>
      </c>
      <c r="B103" s="51" t="s">
        <v>365</v>
      </c>
      <c r="C103" s="55">
        <v>184296.76</v>
      </c>
      <c r="D103" s="57">
        <f t="shared" si="0"/>
        <v>2.8702263893097745E-3</v>
      </c>
      <c r="E103" s="56"/>
    </row>
    <row r="104" spans="1:5" x14ac:dyDescent="0.2">
      <c r="A104" s="54">
        <v>5114</v>
      </c>
      <c r="B104" s="51" t="s">
        <v>366</v>
      </c>
      <c r="C104" s="55">
        <v>4368096.09</v>
      </c>
      <c r="D104" s="57">
        <f t="shared" si="0"/>
        <v>6.8028459472422864E-2</v>
      </c>
      <c r="E104" s="56"/>
    </row>
    <row r="105" spans="1:5" x14ac:dyDescent="0.2">
      <c r="A105" s="54">
        <v>5115</v>
      </c>
      <c r="B105" s="51" t="s">
        <v>367</v>
      </c>
      <c r="C105" s="55">
        <v>1421099.75</v>
      </c>
      <c r="D105" s="57">
        <f t="shared" si="0"/>
        <v>2.2132119980251001E-2</v>
      </c>
      <c r="E105" s="56"/>
    </row>
    <row r="106" spans="1:5" x14ac:dyDescent="0.2">
      <c r="A106" s="54">
        <v>5116</v>
      </c>
      <c r="B106" s="51" t="s">
        <v>368</v>
      </c>
      <c r="C106" s="55">
        <v>4841881</v>
      </c>
      <c r="D106" s="57">
        <f t="shared" si="0"/>
        <v>7.5407156480111759E-2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4920485.0600000005</v>
      </c>
      <c r="D107" s="57">
        <f t="shared" si="0"/>
        <v>7.663133126928813E-2</v>
      </c>
      <c r="E107" s="56"/>
    </row>
    <row r="108" spans="1:5" x14ac:dyDescent="0.2">
      <c r="A108" s="54">
        <v>5121</v>
      </c>
      <c r="B108" s="51" t="s">
        <v>370</v>
      </c>
      <c r="C108" s="55">
        <v>534655.65</v>
      </c>
      <c r="D108" s="57">
        <f t="shared" si="0"/>
        <v>8.3266941633893653E-3</v>
      </c>
      <c r="E108" s="56"/>
    </row>
    <row r="109" spans="1:5" x14ac:dyDescent="0.2">
      <c r="A109" s="54">
        <v>5122</v>
      </c>
      <c r="B109" s="51" t="s">
        <v>371</v>
      </c>
      <c r="C109" s="55">
        <v>10476.709999999999</v>
      </c>
      <c r="D109" s="57">
        <f t="shared" si="0"/>
        <v>1.63163636274157E-4</v>
      </c>
      <c r="E109" s="56"/>
    </row>
    <row r="110" spans="1:5" x14ac:dyDescent="0.2">
      <c r="A110" s="54">
        <v>5123</v>
      </c>
      <c r="B110" s="51" t="s">
        <v>372</v>
      </c>
      <c r="C110" s="55">
        <v>23539.119999999999</v>
      </c>
      <c r="D110" s="57">
        <f t="shared" si="0"/>
        <v>3.6659680509374933E-4</v>
      </c>
      <c r="E110" s="56"/>
    </row>
    <row r="111" spans="1:5" x14ac:dyDescent="0.2">
      <c r="A111" s="54">
        <v>5124</v>
      </c>
      <c r="B111" s="51" t="s">
        <v>373</v>
      </c>
      <c r="C111" s="55">
        <v>434861.19</v>
      </c>
      <c r="D111" s="57">
        <f t="shared" si="0"/>
        <v>6.7725013897403938E-3</v>
      </c>
      <c r="E111" s="56"/>
    </row>
    <row r="112" spans="1:5" x14ac:dyDescent="0.2">
      <c r="A112" s="54">
        <v>5125</v>
      </c>
      <c r="B112" s="51" t="s">
        <v>374</v>
      </c>
      <c r="C112" s="55">
        <v>5037.5</v>
      </c>
      <c r="D112" s="57">
        <f t="shared" si="0"/>
        <v>7.8453714737839066E-5</v>
      </c>
      <c r="E112" s="56"/>
    </row>
    <row r="113" spans="1:5" x14ac:dyDescent="0.2">
      <c r="A113" s="54">
        <v>5126</v>
      </c>
      <c r="B113" s="51" t="s">
        <v>375</v>
      </c>
      <c r="C113" s="55">
        <v>2678270.83</v>
      </c>
      <c r="D113" s="57">
        <f t="shared" si="0"/>
        <v>4.1711224950371308E-2</v>
      </c>
      <c r="E113" s="56"/>
    </row>
    <row r="114" spans="1:5" x14ac:dyDescent="0.2">
      <c r="A114" s="54">
        <v>5127</v>
      </c>
      <c r="B114" s="51" t="s">
        <v>376</v>
      </c>
      <c r="C114" s="55">
        <v>111207.73</v>
      </c>
      <c r="D114" s="57">
        <f t="shared" si="0"/>
        <v>1.7319423376799261E-3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1122436.33</v>
      </c>
      <c r="D116" s="57">
        <f t="shared" si="0"/>
        <v>1.7480754272001391E-2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5136779.2200000007</v>
      </c>
      <c r="D117" s="57">
        <f t="shared" si="0"/>
        <v>7.9999883195461946E-2</v>
      </c>
      <c r="E117" s="56"/>
    </row>
    <row r="118" spans="1:5" x14ac:dyDescent="0.2">
      <c r="A118" s="54">
        <v>5131</v>
      </c>
      <c r="B118" s="51" t="s">
        <v>380</v>
      </c>
      <c r="C118" s="55">
        <v>378588.54</v>
      </c>
      <c r="D118" s="57">
        <f t="shared" si="0"/>
        <v>5.8961146045012356E-3</v>
      </c>
      <c r="E118" s="56"/>
    </row>
    <row r="119" spans="1:5" x14ac:dyDescent="0.2">
      <c r="A119" s="54">
        <v>5132</v>
      </c>
      <c r="B119" s="51" t="s">
        <v>381</v>
      </c>
      <c r="C119" s="55">
        <v>805082.6</v>
      </c>
      <c r="D119" s="57">
        <f t="shared" si="0"/>
        <v>1.2538306826957378E-2</v>
      </c>
      <c r="E119" s="56"/>
    </row>
    <row r="120" spans="1:5" x14ac:dyDescent="0.2">
      <c r="A120" s="54">
        <v>5133</v>
      </c>
      <c r="B120" s="51" t="s">
        <v>382</v>
      </c>
      <c r="C120" s="55">
        <v>160937.35</v>
      </c>
      <c r="D120" s="57">
        <f t="shared" si="0"/>
        <v>2.5064283766875958E-3</v>
      </c>
      <c r="E120" s="56"/>
    </row>
    <row r="121" spans="1:5" x14ac:dyDescent="0.2">
      <c r="A121" s="54">
        <v>5134</v>
      </c>
      <c r="B121" s="51" t="s">
        <v>383</v>
      </c>
      <c r="C121" s="55">
        <v>58875.8</v>
      </c>
      <c r="D121" s="57">
        <f t="shared" si="0"/>
        <v>9.1692808300983936E-4</v>
      </c>
      <c r="E121" s="56"/>
    </row>
    <row r="122" spans="1:5" x14ac:dyDescent="0.2">
      <c r="A122" s="54">
        <v>5135</v>
      </c>
      <c r="B122" s="51" t="s">
        <v>384</v>
      </c>
      <c r="C122" s="55">
        <v>426079.46</v>
      </c>
      <c r="D122" s="57">
        <f t="shared" si="0"/>
        <v>6.6357352675915655E-3</v>
      </c>
      <c r="E122" s="56"/>
    </row>
    <row r="123" spans="1:5" x14ac:dyDescent="0.2">
      <c r="A123" s="54">
        <v>5136</v>
      </c>
      <c r="B123" s="51" t="s">
        <v>385</v>
      </c>
      <c r="C123" s="55">
        <v>371293.24</v>
      </c>
      <c r="D123" s="57">
        <f t="shared" si="0"/>
        <v>5.7824980516224351E-3</v>
      </c>
      <c r="E123" s="56"/>
    </row>
    <row r="124" spans="1:5" x14ac:dyDescent="0.2">
      <c r="A124" s="54">
        <v>5137</v>
      </c>
      <c r="B124" s="51" t="s">
        <v>386</v>
      </c>
      <c r="C124" s="55">
        <v>10031</v>
      </c>
      <c r="D124" s="57">
        <f t="shared" si="0"/>
        <v>1.562221761856603E-4</v>
      </c>
      <c r="E124" s="56"/>
    </row>
    <row r="125" spans="1:5" x14ac:dyDescent="0.2">
      <c r="A125" s="54">
        <v>5138</v>
      </c>
      <c r="B125" s="51" t="s">
        <v>387</v>
      </c>
      <c r="C125" s="55">
        <v>362484.58</v>
      </c>
      <c r="D125" s="57">
        <f t="shared" si="0"/>
        <v>5.6453125233122394E-3</v>
      </c>
      <c r="E125" s="56"/>
    </row>
    <row r="126" spans="1:5" x14ac:dyDescent="0.2">
      <c r="A126" s="54">
        <v>5139</v>
      </c>
      <c r="B126" s="51" t="s">
        <v>388</v>
      </c>
      <c r="C126" s="55">
        <v>2563406.65</v>
      </c>
      <c r="D126" s="57">
        <f t="shared" si="0"/>
        <v>3.9922337285593981E-2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6763390.5</v>
      </c>
      <c r="D127" s="57">
        <f t="shared" si="0"/>
        <v>0.10533262708637434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139440</v>
      </c>
      <c r="D131" s="57">
        <f t="shared" si="0"/>
        <v>2.1716299718202042E-3</v>
      </c>
      <c r="E131" s="56"/>
    </row>
    <row r="132" spans="1:5" x14ac:dyDescent="0.2">
      <c r="A132" s="54">
        <v>5221</v>
      </c>
      <c r="B132" s="51" t="s">
        <v>394</v>
      </c>
      <c r="C132" s="55">
        <v>139440</v>
      </c>
      <c r="D132" s="57">
        <f t="shared" si="0"/>
        <v>2.1716299718202042E-3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4603877.5199999996</v>
      </c>
      <c r="D134" s="57">
        <f t="shared" si="0"/>
        <v>7.1700504941345888E-2</v>
      </c>
      <c r="E134" s="56"/>
    </row>
    <row r="135" spans="1:5" x14ac:dyDescent="0.2">
      <c r="A135" s="54">
        <v>5231</v>
      </c>
      <c r="B135" s="51" t="s">
        <v>396</v>
      </c>
      <c r="C135" s="55">
        <v>4603877.5199999996</v>
      </c>
      <c r="D135" s="57">
        <f t="shared" si="0"/>
        <v>7.1700504941345888E-2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2020072.98</v>
      </c>
      <c r="D137" s="57">
        <f t="shared" si="0"/>
        <v>3.1460492173208232E-2</v>
      </c>
      <c r="E137" s="56"/>
    </row>
    <row r="138" spans="1:5" x14ac:dyDescent="0.2">
      <c r="A138" s="54">
        <v>5241</v>
      </c>
      <c r="B138" s="51" t="s">
        <v>398</v>
      </c>
      <c r="C138" s="55">
        <v>1677845.14</v>
      </c>
      <c r="D138" s="57">
        <f t="shared" si="0"/>
        <v>2.6130656871033182E-2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342227.84</v>
      </c>
      <c r="D140" s="57">
        <f t="shared" si="0"/>
        <v>5.3298353021750539E-3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6439548.5099999998</v>
      </c>
      <c r="D160" s="57">
        <f t="shared" si="0"/>
        <v>0.10028913187970552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6439548.5099999998</v>
      </c>
      <c r="D167" s="57">
        <f t="shared" si="1"/>
        <v>0.10028913187970552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6439548.5099999998</v>
      </c>
      <c r="D169" s="57">
        <f t="shared" si="1"/>
        <v>0.10028913187970552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8500000</v>
      </c>
      <c r="D185" s="57">
        <f t="shared" si="1"/>
        <v>0.13237847648072101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8500000</v>
      </c>
      <c r="D186" s="57">
        <f t="shared" si="1"/>
        <v>0.13237847648072101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8500000</v>
      </c>
      <c r="D194" s="57">
        <f t="shared" si="1"/>
        <v>0.13237847648072101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ht="10.15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ht="10.15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ht="10.15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0.4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ht="10.15" x14ac:dyDescent="0.2">
      <c r="A15" s="111"/>
    </row>
    <row r="16" spans="1:2" ht="10.15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49433488.490000002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47421963.329999998</v>
      </c>
    </row>
    <row r="15" spans="1:5" ht="10.15" x14ac:dyDescent="0.2">
      <c r="A15" s="33">
        <v>3220</v>
      </c>
      <c r="B15" s="29" t="s">
        <v>473</v>
      </c>
      <c r="C15" s="34">
        <v>491775874.39999998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0</v>
      </c>
    </row>
    <row r="29" spans="1:3" ht="10.15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3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3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3">
      <c r="A3" s="158" t="s">
        <v>663</v>
      </c>
      <c r="B3" s="158"/>
      <c r="C3" s="158"/>
      <c r="D3" s="27" t="s">
        <v>619</v>
      </c>
      <c r="E3" s="28">
        <v>1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57802523.119999997</v>
      </c>
      <c r="D9" s="34">
        <v>15812571.119999999</v>
      </c>
    </row>
    <row r="10" spans="1:5" ht="10.1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ht="10.15" x14ac:dyDescent="0.2">
      <c r="A11" s="33">
        <v>1114</v>
      </c>
      <c r="B11" s="29" t="s">
        <v>197</v>
      </c>
      <c r="C11" s="34">
        <v>13475987.99</v>
      </c>
      <c r="D11" s="34">
        <v>13299653.09</v>
      </c>
    </row>
    <row r="12" spans="1:5" x14ac:dyDescent="0.2">
      <c r="A12" s="33">
        <v>1115</v>
      </c>
      <c r="B12" s="29" t="s">
        <v>198</v>
      </c>
      <c r="C12" s="34">
        <v>16353594.17</v>
      </c>
      <c r="D12" s="34">
        <v>6926893.5999999996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41">
        <v>1110</v>
      </c>
      <c r="B15" s="142" t="s">
        <v>639</v>
      </c>
      <c r="C15" s="143">
        <f>SUM(C8:C14)</f>
        <v>87632105.280000001</v>
      </c>
      <c r="D15" s="143">
        <f>SUM(D8:D14)</f>
        <v>36039117.810000002</v>
      </c>
    </row>
    <row r="18" spans="1:5" ht="10.1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ht="10.15" x14ac:dyDescent="0.2">
      <c r="A20" s="141">
        <v>1230</v>
      </c>
      <c r="B20" s="142" t="s">
        <v>230</v>
      </c>
      <c r="C20" s="143">
        <f>SUM(C21:C27)</f>
        <v>4594007.41</v>
      </c>
      <c r="D20" s="143">
        <f>SUM(D21:D27)</f>
        <v>4594007.42</v>
      </c>
      <c r="E20" s="138"/>
    </row>
    <row r="21" spans="1:5" ht="10.1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ht="10.1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ht="10.1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ht="10.1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4594007.41</v>
      </c>
      <c r="D25" s="140">
        <v>4594007.42</v>
      </c>
      <c r="E25" s="138"/>
    </row>
    <row r="26" spans="1:5" ht="10.1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ht="10.1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ht="10.15" x14ac:dyDescent="0.2">
      <c r="A28" s="141">
        <v>1240</v>
      </c>
      <c r="B28" s="142" t="s">
        <v>238</v>
      </c>
      <c r="C28" s="143">
        <f>SUM(C29:C36)</f>
        <v>134660.22</v>
      </c>
      <c r="D28" s="143">
        <f>SUM(D29:D36)</f>
        <v>103815.75</v>
      </c>
      <c r="E28" s="138"/>
    </row>
    <row r="29" spans="1:5" x14ac:dyDescent="0.2">
      <c r="A29" s="33">
        <v>1241</v>
      </c>
      <c r="B29" s="29" t="s">
        <v>239</v>
      </c>
      <c r="C29" s="34">
        <v>114987.14</v>
      </c>
      <c r="D29" s="140">
        <v>89210.77</v>
      </c>
      <c r="E29" s="138"/>
    </row>
    <row r="30" spans="1:5" ht="10.1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ht="10.1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ht="10.15" x14ac:dyDescent="0.2">
      <c r="A34" s="33">
        <v>1246</v>
      </c>
      <c r="B34" s="29" t="s">
        <v>244</v>
      </c>
      <c r="C34" s="34">
        <v>19673.080000000002</v>
      </c>
      <c r="D34" s="140">
        <v>14604.98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ht="10.1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ht="10.1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ht="10.1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4728667.63</v>
      </c>
      <c r="D43" s="143">
        <f>D20+D28+D37</f>
        <v>4697823.17</v>
      </c>
    </row>
    <row r="44" spans="1:5" s="138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ht="10.1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ht="10.15" x14ac:dyDescent="0.2">
      <c r="A47" s="141">
        <v>3210</v>
      </c>
      <c r="B47" s="142" t="s">
        <v>641</v>
      </c>
      <c r="C47" s="143">
        <v>47421963.329999998</v>
      </c>
      <c r="D47" s="143">
        <v>36079639.729999997</v>
      </c>
    </row>
    <row r="48" spans="1:5" ht="10.15" x14ac:dyDescent="0.2">
      <c r="A48" s="139"/>
      <c r="B48" s="144" t="s">
        <v>629</v>
      </c>
      <c r="C48" s="143">
        <f>C49+C61+C93+C96</f>
        <v>9090816.7100000009</v>
      </c>
      <c r="D48" s="143">
        <f>D49+D61+D93+D96</f>
        <v>5998771.0399999991</v>
      </c>
    </row>
    <row r="49" spans="1:4" ht="10.15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ht="10.15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ht="10.15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ht="10.15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ht="10.15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ht="10.15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ht="10.15" x14ac:dyDescent="0.2">
      <c r="A61" s="141">
        <v>5500</v>
      </c>
      <c r="B61" s="142" t="s">
        <v>440</v>
      </c>
      <c r="C61" s="143">
        <f>C62+C71+C74+C80+C82+C84</f>
        <v>8500000</v>
      </c>
      <c r="D61" s="143">
        <f>D62+D71+D74+D80+D82+D84</f>
        <v>5595149.8499999996</v>
      </c>
    </row>
    <row r="62" spans="1:4" ht="10.15" x14ac:dyDescent="0.2">
      <c r="A62" s="33">
        <v>5510</v>
      </c>
      <c r="B62" s="29" t="s">
        <v>441</v>
      </c>
      <c r="C62" s="34">
        <f>SUM(C63:C70)</f>
        <v>8500000</v>
      </c>
      <c r="D62" s="34">
        <f>SUM(D63:D70)</f>
        <v>5595149.8499999996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5561974.2999999998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33175.550000000003</v>
      </c>
    </row>
    <row r="70" spans="1:4" x14ac:dyDescent="0.2">
      <c r="A70" s="33">
        <v>5518</v>
      </c>
      <c r="B70" s="29" t="s">
        <v>81</v>
      </c>
      <c r="C70" s="34">
        <v>8500000</v>
      </c>
      <c r="D70" s="34">
        <v>0</v>
      </c>
    </row>
    <row r="71" spans="1:4" ht="10.15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ht="10.15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ht="10.15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590816.71</v>
      </c>
      <c r="D96" s="143">
        <f>SUM(D97:D101)</f>
        <v>403621.18999999994</v>
      </c>
    </row>
    <row r="97" spans="1:4" x14ac:dyDescent="0.2">
      <c r="A97" s="139">
        <v>2111</v>
      </c>
      <c r="B97" s="138" t="s">
        <v>643</v>
      </c>
      <c r="C97" s="140">
        <v>16928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401499.75</v>
      </c>
      <c r="D98" s="140">
        <v>27962.73</v>
      </c>
    </row>
    <row r="99" spans="1:4" x14ac:dyDescent="0.2">
      <c r="A99" s="139">
        <v>2112</v>
      </c>
      <c r="B99" s="138" t="s">
        <v>645</v>
      </c>
      <c r="C99" s="140">
        <v>145242.96</v>
      </c>
      <c r="D99" s="140">
        <v>239208</v>
      </c>
    </row>
    <row r="100" spans="1:4" x14ac:dyDescent="0.2">
      <c r="A100" s="139">
        <v>2115</v>
      </c>
      <c r="B100" s="138" t="s">
        <v>646</v>
      </c>
      <c r="C100" s="140">
        <v>27146</v>
      </c>
      <c r="D100" s="140">
        <v>136450.46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56512780.039999999</v>
      </c>
      <c r="D113" s="143">
        <f>D47+D48-D102</f>
        <v>42078410.769999996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ht="10.15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ht="10.15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2022-05-16T19:35:01Z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